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799B - Tišnov - gastro Hotel Květnice\"/>
    </mc:Choice>
  </mc:AlternateContent>
  <xr:revisionPtr revIDLastSave="0" documentId="13_ncr:1_{ADCEB13E-E312-451E-A525-3FC1DE9BC98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xx" sheetId="1" r:id="rId1"/>
  </sheets>
  <definedNames>
    <definedName name="_">"$#REF!.$A$2:$L$263"</definedName>
    <definedName name="Excel_BuiltIn__FilterDatabase_1">xx!$G$4:$G$51</definedName>
    <definedName name="Excel_BuiltIn__FilterDatabase_1_1">xx!$G$4:$G$51</definedName>
    <definedName name="Excel_BuiltIn_Print_Area_1_1">xx!$E$1:$U$44</definedName>
    <definedName name="Excel_BuiltIn_Print_Area_1_1_1">"$#REF!.$A$1:$O$173"</definedName>
    <definedName name="_xlnm.Print_Titles" localSheetId="0">xx!$1:$3</definedName>
    <definedName name="_xlnm.Print_Area" localSheetId="0">xx!$A$1:$Y$69</definedName>
    <definedName name="Print_Area">"$#REF!.$A$1:$L$260"</definedName>
    <definedName name="Print_Titles">"$#REF!.$A$1:$IV$2"</definedName>
    <definedName name="TABLE_1">"$xx.$#REF!$#REF!:$#REF!$#REF!"</definedName>
    <definedName name="TABLE_10_1">"$xx.$#REF!$#REF!:$#REF!$#REF!"</definedName>
    <definedName name="TABLE_11_1">"$xx.$#REF!$#REF!:$#REF!$#REF!"</definedName>
    <definedName name="TABLE_12_1">"$xx.$#REF!$#REF!:$#REF!$#REF!"</definedName>
    <definedName name="TABLE_13_1">"$xx.$#REF!$#REF!:$#REF!$#REF!"</definedName>
    <definedName name="TABLE_2_1">"$xx.$#REF!$#REF!:$#REF!$#REF!"</definedName>
    <definedName name="TABLE_3_1">"$xx.$#REF!$#REF!:$#REF!$#REF!"</definedName>
    <definedName name="TABLE_4_1">"$xx.$#REF!$#REF!:$#REF!$#REF!"</definedName>
    <definedName name="TABLE_5_1">"$xx.$#REF!$#REF!:$#REF!$#REF!"</definedName>
    <definedName name="TABLE_6_1">"$xx.$#REF!$#REF!:$#REF!$#REF!"</definedName>
    <definedName name="TABLE_7_1">"$xx.$#REF!$#REF!:$#REF!$#REF!"</definedName>
    <definedName name="TABLE_8_1">"$xx.$#REF!$#REF!:$#REF!$#REF!"</definedName>
    <definedName name="TABLE_9_1">"$xx.$#REF!$#REF!:$#REF!$#REF!"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R30" i="1" l="1"/>
  <c r="P30" i="1"/>
  <c r="O30" i="1"/>
  <c r="R31" i="1"/>
  <c r="P31" i="1"/>
  <c r="O31" i="1"/>
  <c r="R35" i="1"/>
  <c r="P35" i="1"/>
  <c r="O35" i="1"/>
  <c r="R23" i="1"/>
  <c r="P23" i="1"/>
  <c r="O23" i="1"/>
  <c r="R47" i="1"/>
  <c r="P47" i="1"/>
  <c r="O47" i="1"/>
  <c r="R46" i="1"/>
  <c r="P46" i="1"/>
  <c r="O46" i="1"/>
  <c r="R44" i="1"/>
  <c r="P44" i="1"/>
  <c r="O44" i="1"/>
  <c r="R42" i="1"/>
  <c r="P42" i="1"/>
  <c r="O42" i="1"/>
  <c r="R41" i="1"/>
  <c r="P41" i="1"/>
  <c r="O41" i="1"/>
  <c r="R40" i="1"/>
  <c r="P40" i="1"/>
  <c r="O40" i="1"/>
  <c r="R39" i="1"/>
  <c r="P39" i="1"/>
  <c r="O39" i="1"/>
  <c r="R38" i="1"/>
  <c r="P38" i="1"/>
  <c r="O38" i="1"/>
  <c r="R37" i="1"/>
  <c r="P37" i="1"/>
  <c r="O37" i="1"/>
  <c r="R34" i="1"/>
  <c r="P34" i="1"/>
  <c r="O34" i="1"/>
  <c r="R33" i="1"/>
  <c r="P33" i="1"/>
  <c r="O33" i="1"/>
  <c r="R29" i="1"/>
  <c r="P29" i="1"/>
  <c r="O29" i="1"/>
  <c r="R28" i="1"/>
  <c r="P28" i="1"/>
  <c r="O28" i="1"/>
  <c r="R27" i="1"/>
  <c r="P27" i="1"/>
  <c r="O27" i="1"/>
  <c r="R25" i="1"/>
  <c r="P25" i="1"/>
  <c r="O25" i="1"/>
  <c r="R22" i="1"/>
  <c r="P22" i="1"/>
  <c r="O22" i="1"/>
  <c r="R21" i="1"/>
  <c r="P21" i="1"/>
  <c r="O21" i="1"/>
  <c r="R20" i="1"/>
  <c r="P20" i="1"/>
  <c r="O20" i="1"/>
  <c r="R19" i="1"/>
  <c r="P19" i="1"/>
  <c r="O19" i="1"/>
  <c r="R18" i="1"/>
  <c r="P18" i="1"/>
  <c r="O18" i="1"/>
  <c r="R17" i="1"/>
  <c r="P17" i="1"/>
  <c r="O17" i="1"/>
  <c r="R16" i="1"/>
  <c r="P16" i="1"/>
  <c r="O16" i="1"/>
  <c r="R14" i="1"/>
  <c r="P14" i="1"/>
  <c r="O14" i="1"/>
  <c r="R13" i="1"/>
  <c r="P13" i="1"/>
  <c r="O13" i="1"/>
  <c r="R12" i="1"/>
  <c r="P12" i="1"/>
  <c r="O12" i="1"/>
  <c r="R11" i="1"/>
  <c r="P11" i="1"/>
  <c r="O11" i="1"/>
  <c r="R10" i="1"/>
  <c r="P10" i="1"/>
  <c r="O10" i="1"/>
  <c r="R9" i="1"/>
  <c r="P9" i="1"/>
  <c r="M9" i="1"/>
  <c r="O9" i="1" s="1"/>
  <c r="R8" i="1"/>
  <c r="P8" i="1"/>
  <c r="O8" i="1"/>
  <c r="R7" i="1"/>
  <c r="P7" i="1"/>
  <c r="O7" i="1"/>
  <c r="R5" i="1"/>
  <c r="P5" i="1"/>
  <c r="O5" i="1"/>
  <c r="Q51" i="1" l="1"/>
  <c r="Q50" i="1"/>
  <c r="Q49" i="1"/>
</calcChain>
</file>

<file path=xl/sharedStrings.xml><?xml version="1.0" encoding="utf-8"?>
<sst xmlns="http://schemas.openxmlformats.org/spreadsheetml/2006/main" count="357" uniqueCount="137">
  <si>
    <t>kód budovy</t>
  </si>
  <si>
    <t>podlaží</t>
  </si>
  <si>
    <t>označení místnosti stavební</t>
  </si>
  <si>
    <t>označení místnosti gastro</t>
  </si>
  <si>
    <t>číslo pozice tech.</t>
  </si>
  <si>
    <t>kategorie</t>
  </si>
  <si>
    <t>stručný popis</t>
  </si>
  <si>
    <t>podrobný popis</t>
  </si>
  <si>
    <t>rozměry [ mm ]</t>
  </si>
  <si>
    <t>ks</t>
  </si>
  <si>
    <t>připojení elektro</t>
  </si>
  <si>
    <t>připojení plyn</t>
  </si>
  <si>
    <t>připojení ZTI</t>
  </si>
  <si>
    <t>Poznámka</t>
  </si>
  <si>
    <t>š.</t>
  </si>
  <si>
    <t>hl.</t>
  </si>
  <si>
    <t>v.</t>
  </si>
  <si>
    <t>příkon kW/ks 230V</t>
  </si>
  <si>
    <t xml:space="preserve">příkon kW/ks 400V </t>
  </si>
  <si>
    <t>příkon kW celkem 230V</t>
  </si>
  <si>
    <t>příkon kW celkem 400V</t>
  </si>
  <si>
    <t>příkon kW/ks</t>
  </si>
  <si>
    <t>příkon kW celkem</t>
  </si>
  <si>
    <t>SV</t>
  </si>
  <si>
    <t>TV</t>
  </si>
  <si>
    <t>Odpad</t>
  </si>
  <si>
    <t>ZV</t>
  </si>
  <si>
    <t>1.PP</t>
  </si>
  <si>
    <t>G1P-01 - ŠATNA ZAMĚSTNANCŮ</t>
  </si>
  <si>
    <t>1PP</t>
  </si>
  <si>
    <t>G1P-01</t>
  </si>
  <si>
    <t>xx.xx</t>
  </si>
  <si>
    <t>Vybavení místnosti není součástí projektu gastro</t>
  </si>
  <si>
    <t>G1P-02 - SKLAD A HRUBÁ PŘÍPRAVNA ZELENINY</t>
  </si>
  <si>
    <t>G1P-02</t>
  </si>
  <si>
    <t>01.</t>
  </si>
  <si>
    <t>nerez</t>
  </si>
  <si>
    <t>Pracovní stůl, dřez, police, prolam</t>
  </si>
  <si>
    <t>●</t>
  </si>
  <si>
    <t>připojovací armatura ke dřezu je součástí dodávky gastra</t>
  </si>
  <si>
    <t>02.</t>
  </si>
  <si>
    <t>ostatní technologie</t>
  </si>
  <si>
    <t>Tlaková sprcha</t>
  </si>
  <si>
    <t>Tlaková oplachová sprcha se směšovací baterií a napouštěcím ramenem</t>
  </si>
  <si>
    <t>připojovací armatura k baterii je součástí dodávky gastra (roháčky v dodávce stavba/ZTI)</t>
  </si>
  <si>
    <t>03.</t>
  </si>
  <si>
    <t>Police, osvětlení</t>
  </si>
  <si>
    <t>Celonerezová nástěnná police dvoupatrová, pod spodní policí zabudované LED osvětlení včetně krytu, společný zdroj pro LED osvětlení umístěný v rozvaděči</t>
  </si>
  <si>
    <t>Společný zdroj pro LED osvětlení 12V umístěný ve skříni rozvaděče</t>
  </si>
  <si>
    <t>04.</t>
  </si>
  <si>
    <t>Provozovatel</t>
  </si>
  <si>
    <t>Dodávka provozovatele</t>
  </si>
  <si>
    <t>05.</t>
  </si>
  <si>
    <t>Podlahový rošt pro uskladnění zeleniny</t>
  </si>
  <si>
    <t>06.</t>
  </si>
  <si>
    <t>Systémový regál</t>
  </si>
  <si>
    <t>Systémový regál, pětipolicové provedení, výškově nastavitelné police, nosnost police 140 kg</t>
  </si>
  <si>
    <t>07.</t>
  </si>
  <si>
    <t>08.</t>
  </si>
  <si>
    <t>Stavba/ZTI</t>
  </si>
  <si>
    <t>Kompletní nerezová podlahová vana s roštem a protizápachovou uzávěrou</t>
  </si>
  <si>
    <t>Dodávka stavby/ZTI</t>
  </si>
  <si>
    <t>G1P-03 - SKLAD POTRAVIN</t>
  </si>
  <si>
    <t>G1P-03</t>
  </si>
  <si>
    <t>Připojení na externí agregát/centrální strojovnu chlazení, včetně vedení chladiva a elektro – viz  projekt chlazení gastro</t>
  </si>
  <si>
    <t>01a.</t>
  </si>
  <si>
    <t>centrální chlazení</t>
  </si>
  <si>
    <t>Připojení na externí agregát/ centrální strojovnu chlazení, včetně vedení chladiva a elektro a připojovacího expanzního ventilu - viz samostatný projekt chlazení gastro</t>
  </si>
  <si>
    <t>G1P-04 - ŠATNA ZAMĚSTNANCŮ</t>
  </si>
  <si>
    <t>G1P-04</t>
  </si>
  <si>
    <t>G1P-05 - SKLAD NÁPOJŮ</t>
  </si>
  <si>
    <t>G1P-05</t>
  </si>
  <si>
    <t>G1P-06 - TECHNICKÁ MÍSTNOST, STROJOVNA CHLAZENÍ, CENTRÁLNÍ ZMĚKČOVAČ VODY</t>
  </si>
  <si>
    <t>G1P-06</t>
  </si>
  <si>
    <t>Dodávka chlazení. Projekt potravinářského chlazení bude řešen až v dalším stupni projektové dokumentace.</t>
  </si>
  <si>
    <t>Centrální změkčovač vody pro provoz gastro.</t>
  </si>
  <si>
    <t>Dodávka stavby / ZTI</t>
  </si>
  <si>
    <t>G1P-07 - SKLAD NEPOTRAVINOVÉHO ZBOŽÍ</t>
  </si>
  <si>
    <t>G1P-07</t>
  </si>
  <si>
    <t>01</t>
  </si>
  <si>
    <t>02</t>
  </si>
  <si>
    <t>03</t>
  </si>
  <si>
    <t>04</t>
  </si>
  <si>
    <t>05</t>
  </si>
  <si>
    <t>06</t>
  </si>
  <si>
    <t>G1P-08 – CHODBA</t>
  </si>
  <si>
    <t>G1P-08</t>
  </si>
  <si>
    <t>Chladicí stůl na odpadky pro pojízdnou nádobu na odpad s kapacitou 120l, agregát</t>
  </si>
  <si>
    <t>XX. POLOŽKY NEZOBRAZENÉ NA VÝKRESE</t>
  </si>
  <si>
    <t>dodavatel technologie gastro</t>
  </si>
  <si>
    <t>Dodavatel technologie gastro</t>
  </si>
  <si>
    <t>elektro:</t>
  </si>
  <si>
    <t>230V</t>
  </si>
  <si>
    <t>PŘÍKON CELKEM</t>
  </si>
  <si>
    <t>400V</t>
  </si>
  <si>
    <t>plyn:</t>
  </si>
  <si>
    <t>Předpokládaná současnost:</t>
  </si>
  <si>
    <t>SO.01/ SO.02</t>
  </si>
  <si>
    <t>Pracovní stůl, cca uprostřed zabudovaný dřez pro vložení GN 2/1, vpravo spodní police, vlevo spodní prostor volný pro nádobu na odpad, prolam desky pro dřez protažený vpravo, vpravo odkapní plocha vyspádovaná do dřezu, levá + pravá + zadní ostřiková stěna 200mm</t>
  </si>
  <si>
    <t>Pojízdná nádoba na odpad, podstolová výška, včetně víka</t>
  </si>
  <si>
    <r>
      <t>Mrazicí box</t>
    </r>
    <r>
      <rPr>
        <sz val="10"/>
        <rFont val="Arial"/>
        <family val="2"/>
        <charset val="238"/>
      </rPr>
      <t>, agregát</t>
    </r>
    <r>
      <rPr>
        <sz val="10"/>
        <rFont val="Arial"/>
        <family val="2"/>
        <charset val="1"/>
      </rPr>
      <t>, atypická výška dle klenutí místnosti</t>
    </r>
  </si>
  <si>
    <t>Mrazicí box, zapuštěná podlaha – bezprahové provedení, levé křídlové dveře 800mm + zámek, osvětlení boxu, samostatná signalizace otevřených dveří nebo poklesu teploty, včetně čelního vykrytí otvoru pro box, vlastní agregát, atypická výška dle klenutí místnosti</t>
  </si>
  <si>
    <t>2100/ 2350</t>
  </si>
  <si>
    <t>Atypická výška dle klenutí místnosti</t>
  </si>
  <si>
    <t>Podlahová gula</t>
  </si>
  <si>
    <t>stavba/chlazení</t>
  </si>
  <si>
    <t>Dodávka stavby/chlazení, připojení na externí agregát/centrální strojovnu chlazení, včetně vedení chladiva a elektro – viz  projekt chlazení gastro</t>
  </si>
  <si>
    <t>Dochlazování místnosti, připojeno na centrální chlazení</t>
  </si>
  <si>
    <t>Dochlazování místnosti, připojeno na centrální strojovnu chlazení gastro</t>
  </si>
  <si>
    <t>Chladicí jednotka centrálního chlazení / umístění externích agregátů</t>
  </si>
  <si>
    <t>A.-1_2.12</t>
  </si>
  <si>
    <t>A.-1_2.13</t>
  </si>
  <si>
    <t>A.-1_2.20</t>
  </si>
  <si>
    <t>A.-1_2.19</t>
  </si>
  <si>
    <t>A.-1_2.18</t>
  </si>
  <si>
    <t>A.-1_2.17</t>
  </si>
  <si>
    <t>A.-1_2.16</t>
  </si>
  <si>
    <t>A.-1_2.15</t>
  </si>
  <si>
    <t>A.-1_2.22</t>
  </si>
  <si>
    <t>Nástěnná baterie s koncovkou pro napojení hadice</t>
  </si>
  <si>
    <t>Chladicí nerezový stůl na odpadky, agregát</t>
  </si>
  <si>
    <t xml:space="preserve">Náklady na realizaci kuchyně </t>
  </si>
  <si>
    <t>Vedlejší realizační náklady</t>
  </si>
  <si>
    <t>Koordinace s dodavetelem interiéru a ostatními profesemi (VZT, El, ZTI…), Dodavatelská dokumentace, předávací dokumentace, Projektová Dokumentace skutečného provedení stavby, revize, zkušební provoz atd.</t>
  </si>
  <si>
    <t>Montáž, doprava, montážní a připojovací materiál, penetrace nerezu, odvoz a likvidace odpadu, úklid atd.</t>
  </si>
  <si>
    <t>Součástí této projektové a zadávací dokumentace je dokument "STANDARDY PRO NEREZOVÉ VÝROBKY", který určuje požadavky na provedení nerezového nábytku. Pro podlaží 1NP, místnosti č. G1N-04 - kuchyně je požadováno provedení nerezového nábytku ve standardu H1 (včetně chlazených stolů), na stavebním soklu a pod svařovanými (hygienickými) pracovními plochami. Svařovaná (hygienická) pracovní deska je požadována také v baru m.č. G1N-08 a to jak v předním barovém pultu, tak v zápultí. Detailní požadavky na provedení nerezového nábytku jsou uvedeny v příloze "STANDARDY PRO NEREZOVÉ VÝROBKY" a je vyžadováno jejich dodržení.</t>
  </si>
  <si>
    <t>Cena za MJ 
v KČ bez DPH</t>
  </si>
  <si>
    <t>Cena CELKEM 
v Kč bez DPH</t>
  </si>
  <si>
    <t>v KČ bez DPH</t>
  </si>
  <si>
    <t>CELKEM v Kč bez DPH</t>
  </si>
  <si>
    <t xml:space="preserve"> Jedná se zejména o půdorysné rozměry - délky a případně hloubky, výšky budou přiměřené náplni výrobků. Pokud v textu popisu výrobku není uvedeno jinak.</t>
  </si>
  <si>
    <t xml:space="preserve">4.	Celkové výkony zařízení, výkony dílčích prvků a kapacity zařízení jsou uvedeny jako minimální a mohou být navrženy lepší ve smyslu vyššího výkonu a kapacit (alternativně připustit toleranci), musí být však zároveň platit bod 3 v poznámkách. </t>
  </si>
  <si>
    <t>5.	Veškeré uvedené požadavky jsou stanoveny jako minimální a dodavatel vždy může nabídnout zařízení s lepšími parametry a vlastnostmi, pokud to není v rozporu s body výše.</t>
  </si>
  <si>
    <t xml:space="preserve">1.Rozměry zařízení jsou přibližné, běžně je možná tolerance ± 10 %. Rozměry je však nutné koordinovat s celkovými rozměry místností, průchozích otvorů a prostor pro průchod osob, a dále pak s napojením na další zařízení. 
Rozměry musí odpovídat ergonometrickým požadavkům a předpisům v gastroprovozech.
</t>
  </si>
  <si>
    <t>2.	Rozměry mobilních prvků budou v toleranci ± 10 %, nicméně rozměry zohlední prostorové podmínky stavby - rozměry dveří, chodeb, výtahů a dalších prostor u kterých se předpokládá použití takovýchto výrobků.</t>
  </si>
  <si>
    <t>3.	Uvedené příkony a potřeby elektro jsou uvažovány jako optimální  a mohou se lišit maximálně +/- 10 %, pokud v textu není uvedeno jinak.</t>
  </si>
  <si>
    <t xml:space="preserve">6. Uvedené rozměry jsou myšleny jako rozměry korpusů, tj. rozměry bez případných výčnělků, madel, vypínačů, ovládacích knoflíků a podobně.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</si>
</sst>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,&quot;    &quot;"/>
    <numFmt numFmtId="165" formatCode="0;[Red]0"/>
    <numFmt numFmtId="166" formatCode="0.0"/>
    <numFmt numFmtId="167" formatCode="0.000"/>
    <numFmt numFmtId="168" formatCode="#,##0.0&quot; kW&quot;"/>
  </numFmts>
  <fonts count="2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color rgb="FF80008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i/>
      <sz val="10"/>
      <color rgb="FF808080"/>
      <name val="Arial"/>
      <family val="2"/>
      <charset val="1"/>
    </font>
    <font>
      <b/>
      <i/>
      <sz val="10"/>
      <color rgb="FF808080"/>
      <name val="Arial"/>
      <family val="2"/>
      <charset val="1"/>
    </font>
    <font>
      <i/>
      <sz val="14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sz val="14"/>
      <color rgb="FF0000FF"/>
      <name val="Arial"/>
      <family val="2"/>
      <charset val="1"/>
    </font>
    <font>
      <sz val="14"/>
      <color rgb="FF969696"/>
      <name val="Arial"/>
      <family val="2"/>
      <charset val="1"/>
    </font>
    <font>
      <sz val="14"/>
      <color rgb="FFFF0000"/>
      <name val="Arial"/>
      <family val="2"/>
      <charset val="1"/>
    </font>
    <font>
      <sz val="14"/>
      <name val="Arial"/>
      <family val="2"/>
      <charset val="1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4"/>
      <color rgb="FF0000FF"/>
      <name val="Arial"/>
      <family val="2"/>
      <charset val="238"/>
    </font>
    <font>
      <sz val="14"/>
      <color rgb="FF969696"/>
      <name val="Arial"/>
      <family val="2"/>
      <charset val="238"/>
    </font>
    <font>
      <i/>
      <sz val="10"/>
      <color rgb="FF808080"/>
      <name val="Arial"/>
      <family val="2"/>
      <charset val="238"/>
    </font>
    <font>
      <i/>
      <sz val="14"/>
      <color rgb="FF808080"/>
      <name val="Arial"/>
      <family val="2"/>
      <charset val="238"/>
    </font>
    <font>
      <sz val="14"/>
      <color rgb="FFFF00FF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i/>
      <sz val="10"/>
      <color theme="0" tint="-0.499984740745262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129">
    <xf numFmtId="0" fontId="0" fillId="0" borderId="0" xfId="0"/>
    <xf numFmtId="0" fontId="4" fillId="2" borderId="1" xfId="1" applyFont="1" applyFill="1" applyBorder="1" applyAlignment="1">
      <alignment horizontal="center" vertical="center" wrapText="1" shrinkToFi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 shrinkToFit="1"/>
    </xf>
    <xf numFmtId="0" fontId="3" fillId="0" borderId="0" xfId="0" applyFont="1" applyAlignment="1">
      <alignment horizontal="center" vertical="top" wrapText="1" shrinkToFi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1" fontId="4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 shrinkToFit="1"/>
    </xf>
    <xf numFmtId="0" fontId="12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49" fontId="21" fillId="2" borderId="4" xfId="0" applyNumberFormat="1" applyFont="1" applyFill="1" applyBorder="1" applyAlignment="1">
      <alignment vertical="center" wrapText="1" shrinkToFit="1"/>
    </xf>
    <xf numFmtId="49" fontId="21" fillId="2" borderId="5" xfId="0" applyNumberFormat="1" applyFont="1" applyFill="1" applyBorder="1" applyAlignment="1">
      <alignment vertical="center" wrapText="1" shrinkToFit="1"/>
    </xf>
    <xf numFmtId="0" fontId="3" fillId="2" borderId="5" xfId="0" applyFont="1" applyFill="1" applyBorder="1" applyAlignment="1">
      <alignment vertical="top" wrapText="1" shrinkToFit="1"/>
    </xf>
    <xf numFmtId="0" fontId="3" fillId="2" borderId="4" xfId="0" applyFont="1" applyFill="1" applyBorder="1" applyAlignment="1">
      <alignment horizontal="center" vertical="top" wrapText="1" shrinkToFit="1"/>
    </xf>
    <xf numFmtId="0" fontId="3" fillId="2" borderId="5" xfId="0" applyFont="1" applyFill="1" applyBorder="1" applyAlignment="1">
      <alignment horizontal="center" vertical="top" wrapText="1" shrinkToFit="1"/>
    </xf>
    <xf numFmtId="0" fontId="3" fillId="2" borderId="5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168" fontId="22" fillId="2" borderId="1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49" fontId="21" fillId="2" borderId="6" xfId="0" applyNumberFormat="1" applyFont="1" applyFill="1" applyBorder="1" applyAlignment="1">
      <alignment vertical="center" wrapText="1" shrinkToFit="1"/>
    </xf>
    <xf numFmtId="49" fontId="21" fillId="2" borderId="0" xfId="0" applyNumberFormat="1" applyFont="1" applyFill="1" applyAlignment="1">
      <alignment vertical="center" wrapText="1" shrinkToFit="1"/>
    </xf>
    <xf numFmtId="0" fontId="3" fillId="2" borderId="0" xfId="0" applyFont="1" applyFill="1" applyAlignment="1">
      <alignment vertical="top" wrapText="1" shrinkToFit="1"/>
    </xf>
    <xf numFmtId="168" fontId="22" fillId="2" borderId="8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3" fillId="2" borderId="9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 vertical="top" wrapText="1" shrinkToFit="1"/>
    </xf>
    <xf numFmtId="0" fontId="3" fillId="2" borderId="11" xfId="0" applyFont="1" applyFill="1" applyBorder="1" applyAlignment="1">
      <alignment horizontal="center" vertical="top" wrapText="1" shrinkToFit="1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center"/>
    </xf>
    <xf numFmtId="0" fontId="21" fillId="2" borderId="6" xfId="0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top" wrapText="1" shrinkToFit="1"/>
    </xf>
    <xf numFmtId="0" fontId="3" fillId="2" borderId="0" xfId="0" applyFont="1" applyFill="1" applyAlignment="1">
      <alignment horizontal="center" vertical="top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1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49" fontId="6" fillId="0" borderId="1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/>
    <xf numFmtId="0" fontId="3" fillId="7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15" fillId="0" borderId="15" xfId="0" applyFont="1" applyBorder="1" applyAlignment="1">
      <alignment horizontal="right"/>
    </xf>
    <xf numFmtId="0" fontId="3" fillId="0" borderId="16" xfId="0" applyFont="1" applyBorder="1"/>
    <xf numFmtId="0" fontId="3" fillId="0" borderId="10" xfId="0" applyFont="1" applyBorder="1"/>
    <xf numFmtId="0" fontId="3" fillId="0" borderId="17" xfId="0" applyFont="1" applyBorder="1"/>
    <xf numFmtId="49" fontId="15" fillId="8" borderId="0" xfId="0" applyNumberFormat="1" applyFont="1" applyFill="1" applyAlignment="1">
      <alignment horizontal="left" vertical="top"/>
    </xf>
    <xf numFmtId="0" fontId="3" fillId="8" borderId="0" xfId="0" applyFont="1" applyFill="1"/>
    <xf numFmtId="0" fontId="15" fillId="8" borderId="0" xfId="0" applyFont="1" applyFill="1" applyAlignment="1">
      <alignment vertical="top" wrapText="1" shrinkToFit="1"/>
    </xf>
    <xf numFmtId="0" fontId="15" fillId="8" borderId="0" xfId="0" applyFont="1" applyFill="1" applyAlignment="1">
      <alignment horizontal="center" vertical="top" wrapText="1" shrinkToFit="1"/>
    </xf>
    <xf numFmtId="0" fontId="15" fillId="8" borderId="0" xfId="0" applyFont="1" applyFill="1" applyAlignment="1">
      <alignment horizontal="center" vertical="top"/>
    </xf>
    <xf numFmtId="0" fontId="15" fillId="8" borderId="0" xfId="0" applyFont="1" applyFill="1" applyAlignment="1">
      <alignment vertical="top"/>
    </xf>
    <xf numFmtId="0" fontId="15" fillId="8" borderId="0" xfId="0" applyFont="1" applyFill="1" applyAlignment="1">
      <alignment vertical="top" wrapText="1"/>
    </xf>
    <xf numFmtId="0" fontId="15" fillId="8" borderId="0" xfId="0" applyFont="1" applyFill="1"/>
    <xf numFmtId="0" fontId="3" fillId="2" borderId="9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8" fontId="21" fillId="2" borderId="1" xfId="0" applyNumberFormat="1" applyFont="1" applyFill="1" applyBorder="1" applyAlignment="1">
      <alignment horizontal="center" vertical="top"/>
    </xf>
    <xf numFmtId="49" fontId="4" fillId="3" borderId="2" xfId="1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top" wrapText="1"/>
    </xf>
    <xf numFmtId="49" fontId="21" fillId="2" borderId="7" xfId="0" applyNumberFormat="1" applyFont="1" applyFill="1" applyBorder="1" applyAlignment="1">
      <alignment horizontal="center" vertical="center" wrapText="1" shrinkToFit="1"/>
    </xf>
    <xf numFmtId="0" fontId="3" fillId="2" borderId="12" xfId="0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 shrinkToFit="1"/>
    </xf>
    <xf numFmtId="1" fontId="4" fillId="2" borderId="1" xfId="1" applyNumberFormat="1" applyFont="1" applyFill="1" applyBorder="1" applyAlignment="1">
      <alignment horizontal="center" vertical="top"/>
    </xf>
  </cellXfs>
  <cellStyles count="3">
    <cellStyle name="Normální" xfId="0" builtinId="0"/>
    <cellStyle name="normální_SSaZ - VZOR " xfId="1" xr:uid="{00000000-0005-0000-0000-000006000000}"/>
    <cellStyle name="Sledovaný hypertextový odkaz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68"/>
  <sheetViews>
    <sheetView showGridLines="0" tabSelected="1" view="pageBreakPreview" topLeftCell="A41" zoomScale="88" zoomScaleNormal="88" zoomScaleSheetLayoutView="88" workbookViewId="0">
      <selection activeCell="A63" sqref="A63"/>
    </sheetView>
  </sheetViews>
  <sheetFormatPr defaultColWidth="9" defaultRowHeight="12.75" x14ac:dyDescent="0.2"/>
  <cols>
    <col min="1" max="1" width="8.5703125" style="2" customWidth="1"/>
    <col min="2" max="2" width="8" style="2" customWidth="1"/>
    <col min="3" max="4" width="10.42578125" style="2" customWidth="1"/>
    <col min="5" max="5" width="7.85546875" style="2" customWidth="1"/>
    <col min="6" max="6" width="14.28515625" style="2" customWidth="1"/>
    <col min="7" max="8" width="35.7109375" style="3" customWidth="1"/>
    <col min="9" max="10" width="6.42578125" style="4" customWidth="1"/>
    <col min="11" max="11" width="6.42578125" style="5" customWidth="1"/>
    <col min="12" max="12" width="3.85546875" style="5" customWidth="1"/>
    <col min="13" max="13" width="6.5703125" style="5" customWidth="1"/>
    <col min="14" max="14" width="7.28515625" style="5" customWidth="1"/>
    <col min="15" max="15" width="9" style="5"/>
    <col min="16" max="16" width="8.42578125" style="5" customWidth="1"/>
    <col min="17" max="17" width="6.140625" style="5" customWidth="1"/>
    <col min="18" max="18" width="7.140625" style="5" customWidth="1"/>
    <col min="19" max="22" width="6.140625" style="6" customWidth="1"/>
    <col min="23" max="23" width="23" style="7" customWidth="1"/>
    <col min="24" max="25" width="25.7109375" style="8" customWidth="1"/>
    <col min="26" max="252" width="9" style="8"/>
  </cols>
  <sheetData>
    <row r="1" spans="1:25" ht="12.75" customHeight="1" x14ac:dyDescent="0.2">
      <c r="A1" s="117" t="s">
        <v>0</v>
      </c>
      <c r="B1" s="117" t="s">
        <v>1</v>
      </c>
      <c r="C1" s="117" t="s">
        <v>2</v>
      </c>
      <c r="D1" s="117" t="s">
        <v>3</v>
      </c>
      <c r="E1" s="117" t="s">
        <v>4</v>
      </c>
      <c r="F1" s="126" t="s">
        <v>5</v>
      </c>
      <c r="G1" s="127" t="s">
        <v>6</v>
      </c>
      <c r="H1" s="127" t="s">
        <v>7</v>
      </c>
      <c r="I1" s="128" t="s">
        <v>8</v>
      </c>
      <c r="J1" s="128"/>
      <c r="K1" s="128"/>
      <c r="L1" s="118" t="s">
        <v>9</v>
      </c>
      <c r="M1" s="119" t="s">
        <v>10</v>
      </c>
      <c r="N1" s="119"/>
      <c r="O1" s="119"/>
      <c r="P1" s="119"/>
      <c r="Q1" s="119" t="s">
        <v>11</v>
      </c>
      <c r="R1" s="119"/>
      <c r="S1" s="119" t="s">
        <v>12</v>
      </c>
      <c r="T1" s="119"/>
      <c r="U1" s="119"/>
      <c r="V1" s="119"/>
      <c r="W1" s="125" t="s">
        <v>13</v>
      </c>
      <c r="X1" s="125" t="s">
        <v>126</v>
      </c>
      <c r="Y1" s="125" t="s">
        <v>127</v>
      </c>
    </row>
    <row r="2" spans="1:25" ht="48" x14ac:dyDescent="0.2">
      <c r="A2" s="117"/>
      <c r="B2" s="117"/>
      <c r="C2" s="117"/>
      <c r="D2" s="117"/>
      <c r="E2" s="117"/>
      <c r="F2" s="126"/>
      <c r="G2" s="127"/>
      <c r="H2" s="127"/>
      <c r="I2" s="1" t="s">
        <v>14</v>
      </c>
      <c r="J2" s="1" t="s">
        <v>15</v>
      </c>
      <c r="K2" s="9" t="s">
        <v>16</v>
      </c>
      <c r="L2" s="118"/>
      <c r="M2" s="10" t="s">
        <v>17</v>
      </c>
      <c r="N2" s="11" t="s">
        <v>18</v>
      </c>
      <c r="O2" s="10" t="s">
        <v>19</v>
      </c>
      <c r="P2" s="10" t="s">
        <v>20</v>
      </c>
      <c r="Q2" s="10" t="s">
        <v>21</v>
      </c>
      <c r="R2" s="10" t="s">
        <v>22</v>
      </c>
      <c r="S2" s="10" t="s">
        <v>23</v>
      </c>
      <c r="T2" s="10" t="s">
        <v>24</v>
      </c>
      <c r="U2" s="10" t="s">
        <v>25</v>
      </c>
      <c r="V2" s="10" t="s">
        <v>26</v>
      </c>
      <c r="W2" s="125"/>
      <c r="X2" s="125"/>
      <c r="Y2" s="125" t="s">
        <v>128</v>
      </c>
    </row>
    <row r="3" spans="1:25" x14ac:dyDescent="0.2">
      <c r="A3" s="115" t="s">
        <v>27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95"/>
      <c r="Y3" s="95"/>
    </row>
    <row r="4" spans="1:25" ht="12.75" customHeight="1" x14ac:dyDescent="0.2">
      <c r="A4" s="116" t="s">
        <v>28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96"/>
      <c r="Y4" s="96"/>
    </row>
    <row r="5" spans="1:25" s="8" customFormat="1" ht="25.5" x14ac:dyDescent="0.2">
      <c r="A5" s="84" t="s">
        <v>97</v>
      </c>
      <c r="B5" s="12" t="s">
        <v>29</v>
      </c>
      <c r="C5" s="12" t="s">
        <v>110</v>
      </c>
      <c r="D5" s="12" t="s">
        <v>30</v>
      </c>
      <c r="E5" s="12" t="s">
        <v>31</v>
      </c>
      <c r="F5" s="13"/>
      <c r="G5" s="14" t="s">
        <v>32</v>
      </c>
      <c r="H5" s="14" t="s">
        <v>32</v>
      </c>
      <c r="I5" s="15"/>
      <c r="J5" s="15"/>
      <c r="K5" s="15"/>
      <c r="L5" s="16">
        <v>1</v>
      </c>
      <c r="M5" s="15"/>
      <c r="N5" s="15"/>
      <c r="O5" s="17" t="str">
        <f>IF((L5*M5)&lt;&gt;0,L5*M5,"-")</f>
        <v>-</v>
      </c>
      <c r="P5" s="17" t="str">
        <f>IF((L5*N5)&lt;&gt;0,L5*N5,"-")</f>
        <v>-</v>
      </c>
      <c r="Q5" s="15"/>
      <c r="R5" s="18" t="str">
        <f>IF((L5*Q5)&lt;&gt;0,L5*Q5,"-")</f>
        <v>-</v>
      </c>
      <c r="S5" s="19"/>
      <c r="T5" s="19"/>
      <c r="U5" s="19"/>
      <c r="V5" s="19"/>
      <c r="W5" s="14"/>
      <c r="X5" s="97"/>
      <c r="Y5" s="97"/>
    </row>
    <row r="6" spans="1:25" ht="12.75" customHeight="1" x14ac:dyDescent="0.2">
      <c r="A6" s="116" t="s">
        <v>33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96"/>
      <c r="Y6" s="96"/>
    </row>
    <row r="7" spans="1:25" s="31" customFormat="1" ht="89.25" x14ac:dyDescent="0.2">
      <c r="A7" s="49" t="s">
        <v>97</v>
      </c>
      <c r="B7" s="20" t="s">
        <v>29</v>
      </c>
      <c r="C7" s="20" t="s">
        <v>111</v>
      </c>
      <c r="D7" s="20" t="s">
        <v>34</v>
      </c>
      <c r="E7" s="20" t="s">
        <v>35</v>
      </c>
      <c r="F7" s="20" t="s">
        <v>36</v>
      </c>
      <c r="G7" s="21" t="s">
        <v>37</v>
      </c>
      <c r="H7" s="21" t="s">
        <v>98</v>
      </c>
      <c r="I7" s="22">
        <v>1850</v>
      </c>
      <c r="J7" s="22">
        <v>700</v>
      </c>
      <c r="K7" s="23">
        <v>900</v>
      </c>
      <c r="L7" s="24">
        <v>1</v>
      </c>
      <c r="M7" s="22"/>
      <c r="N7" s="25"/>
      <c r="O7" s="26" t="str">
        <f t="shared" ref="O7:O14" si="0">IF((L7*M7)&lt;&gt;0,L7*M7,"-")</f>
        <v>-</v>
      </c>
      <c r="P7" s="26" t="str">
        <f t="shared" ref="P7:P14" si="1">IF((L7*N7)&lt;&gt;0,L7*N7,"-")</f>
        <v>-</v>
      </c>
      <c r="Q7" s="25"/>
      <c r="R7" s="27" t="str">
        <f t="shared" ref="R7:R14" si="2">IF((L7*Q7)&lt;&gt;0,L7*Q7,"-")</f>
        <v>-</v>
      </c>
      <c r="S7" s="28"/>
      <c r="T7" s="29"/>
      <c r="U7" s="30" t="s">
        <v>38</v>
      </c>
      <c r="V7" s="30"/>
      <c r="W7" s="21" t="s">
        <v>39</v>
      </c>
      <c r="X7" s="98"/>
      <c r="Y7" s="98"/>
    </row>
    <row r="8" spans="1:25" ht="51" x14ac:dyDescent="0.2">
      <c r="A8" s="49" t="s">
        <v>97</v>
      </c>
      <c r="B8" s="20" t="s">
        <v>29</v>
      </c>
      <c r="C8" s="20" t="s">
        <v>111</v>
      </c>
      <c r="D8" s="20" t="s">
        <v>34</v>
      </c>
      <c r="E8" s="20" t="s">
        <v>40</v>
      </c>
      <c r="F8" s="32" t="s">
        <v>41</v>
      </c>
      <c r="G8" s="21" t="s">
        <v>42</v>
      </c>
      <c r="H8" s="33" t="s">
        <v>43</v>
      </c>
      <c r="I8" s="22"/>
      <c r="J8" s="22"/>
      <c r="K8" s="22"/>
      <c r="L8" s="24">
        <v>1</v>
      </c>
      <c r="M8" s="22"/>
      <c r="N8" s="22"/>
      <c r="O8" s="26" t="str">
        <f t="shared" si="0"/>
        <v>-</v>
      </c>
      <c r="P8" s="26" t="str">
        <f t="shared" si="1"/>
        <v>-</v>
      </c>
      <c r="Q8" s="22"/>
      <c r="R8" s="27" t="str">
        <f t="shared" si="2"/>
        <v>-</v>
      </c>
      <c r="S8" s="28" t="s">
        <v>38</v>
      </c>
      <c r="T8" s="34" t="s">
        <v>38</v>
      </c>
      <c r="U8" s="35"/>
      <c r="V8" s="35"/>
      <c r="W8" s="21" t="s">
        <v>44</v>
      </c>
      <c r="X8" s="97"/>
      <c r="Y8" s="97"/>
    </row>
    <row r="9" spans="1:25" s="31" customFormat="1" ht="63.75" x14ac:dyDescent="0.2">
      <c r="A9" s="49" t="s">
        <v>97</v>
      </c>
      <c r="B9" s="20" t="s">
        <v>29</v>
      </c>
      <c r="C9" s="20" t="s">
        <v>111</v>
      </c>
      <c r="D9" s="20" t="s">
        <v>34</v>
      </c>
      <c r="E9" s="20" t="s">
        <v>45</v>
      </c>
      <c r="F9" s="36" t="s">
        <v>36</v>
      </c>
      <c r="G9" s="37" t="s">
        <v>46</v>
      </c>
      <c r="H9" s="37" t="s">
        <v>47</v>
      </c>
      <c r="I9" s="38">
        <v>650</v>
      </c>
      <c r="J9" s="38">
        <v>350</v>
      </c>
      <c r="K9" s="39">
        <v>600</v>
      </c>
      <c r="L9" s="40">
        <v>1</v>
      </c>
      <c r="M9" s="41">
        <f>((I9/1000)*0.013)*1.2</f>
        <v>1.0139999999999998E-2</v>
      </c>
      <c r="N9" s="42"/>
      <c r="O9" s="43">
        <f t="shared" si="0"/>
        <v>1.0139999999999998E-2</v>
      </c>
      <c r="P9" s="44" t="str">
        <f t="shared" si="1"/>
        <v>-</v>
      </c>
      <c r="Q9" s="42"/>
      <c r="R9" s="45" t="str">
        <f t="shared" si="2"/>
        <v>-</v>
      </c>
      <c r="S9" s="46"/>
      <c r="T9" s="47"/>
      <c r="U9" s="48"/>
      <c r="V9" s="48"/>
      <c r="W9" s="37" t="s">
        <v>48</v>
      </c>
      <c r="X9" s="98"/>
      <c r="Y9" s="98"/>
    </row>
    <row r="10" spans="1:25" s="8" customFormat="1" ht="25.5" x14ac:dyDescent="0.2">
      <c r="A10" s="85" t="s">
        <v>97</v>
      </c>
      <c r="B10" s="86" t="s">
        <v>29</v>
      </c>
      <c r="C10" s="86" t="s">
        <v>111</v>
      </c>
      <c r="D10" s="86" t="s">
        <v>34</v>
      </c>
      <c r="E10" s="86" t="s">
        <v>49</v>
      </c>
      <c r="F10" s="87" t="s">
        <v>50</v>
      </c>
      <c r="G10" s="14" t="s">
        <v>99</v>
      </c>
      <c r="H10" s="14" t="s">
        <v>99</v>
      </c>
      <c r="I10" s="15"/>
      <c r="J10" s="15"/>
      <c r="K10" s="15"/>
      <c r="L10" s="16">
        <v>1</v>
      </c>
      <c r="M10" s="15"/>
      <c r="N10" s="15"/>
      <c r="O10" s="17" t="str">
        <f t="shared" si="0"/>
        <v>-</v>
      </c>
      <c r="P10" s="17" t="str">
        <f t="shared" si="1"/>
        <v>-</v>
      </c>
      <c r="Q10" s="15"/>
      <c r="R10" s="18" t="str">
        <f t="shared" si="2"/>
        <v>-</v>
      </c>
      <c r="S10" s="19"/>
      <c r="T10" s="19"/>
      <c r="U10" s="19"/>
      <c r="V10" s="19"/>
      <c r="W10" s="14" t="s">
        <v>51</v>
      </c>
      <c r="X10" s="97"/>
      <c r="Y10" s="97"/>
    </row>
    <row r="11" spans="1:25" s="8" customFormat="1" ht="25.5" x14ac:dyDescent="0.2">
      <c r="A11" s="85" t="s">
        <v>97</v>
      </c>
      <c r="B11" s="86" t="s">
        <v>29</v>
      </c>
      <c r="C11" s="86" t="s">
        <v>111</v>
      </c>
      <c r="D11" s="86" t="s">
        <v>34</v>
      </c>
      <c r="E11" s="86" t="s">
        <v>52</v>
      </c>
      <c r="F11" s="87" t="s">
        <v>50</v>
      </c>
      <c r="G11" s="14" t="s">
        <v>53</v>
      </c>
      <c r="H11" s="14" t="s">
        <v>53</v>
      </c>
      <c r="I11" s="15"/>
      <c r="J11" s="15"/>
      <c r="K11" s="15"/>
      <c r="L11" s="16">
        <v>1</v>
      </c>
      <c r="M11" s="15"/>
      <c r="N11" s="15"/>
      <c r="O11" s="17" t="str">
        <f t="shared" si="0"/>
        <v>-</v>
      </c>
      <c r="P11" s="17" t="str">
        <f t="shared" si="1"/>
        <v>-</v>
      </c>
      <c r="Q11" s="15"/>
      <c r="R11" s="18" t="str">
        <f t="shared" si="2"/>
        <v>-</v>
      </c>
      <c r="S11" s="19"/>
      <c r="T11" s="19"/>
      <c r="U11" s="19"/>
      <c r="V11" s="19"/>
      <c r="W11" s="14" t="s">
        <v>51</v>
      </c>
      <c r="X11" s="97"/>
      <c r="Y11" s="97"/>
    </row>
    <row r="12" spans="1:25" s="31" customFormat="1" ht="38.25" x14ac:dyDescent="0.2">
      <c r="A12" s="49" t="s">
        <v>97</v>
      </c>
      <c r="B12" s="20" t="s">
        <v>29</v>
      </c>
      <c r="C12" s="20" t="s">
        <v>111</v>
      </c>
      <c r="D12" s="20" t="s">
        <v>34</v>
      </c>
      <c r="E12" s="20" t="s">
        <v>54</v>
      </c>
      <c r="F12" s="49" t="s">
        <v>41</v>
      </c>
      <c r="G12" s="37" t="s">
        <v>55</v>
      </c>
      <c r="H12" s="37" t="s">
        <v>56</v>
      </c>
      <c r="I12" s="38">
        <v>950</v>
      </c>
      <c r="J12" s="38">
        <v>373</v>
      </c>
      <c r="K12" s="39">
        <v>1700</v>
      </c>
      <c r="L12" s="40">
        <v>1</v>
      </c>
      <c r="M12" s="22"/>
      <c r="N12" s="25"/>
      <c r="O12" s="26" t="str">
        <f t="shared" si="0"/>
        <v>-</v>
      </c>
      <c r="P12" s="26" t="str">
        <f t="shared" si="1"/>
        <v>-</v>
      </c>
      <c r="Q12" s="25"/>
      <c r="R12" s="27" t="str">
        <f t="shared" si="2"/>
        <v>-</v>
      </c>
      <c r="S12" s="28"/>
      <c r="T12" s="29"/>
      <c r="U12" s="30"/>
      <c r="V12" s="30"/>
      <c r="W12" s="21"/>
      <c r="X12" s="98"/>
      <c r="Y12" s="98"/>
    </row>
    <row r="13" spans="1:25" s="31" customFormat="1" ht="38.25" x14ac:dyDescent="0.2">
      <c r="A13" s="49" t="s">
        <v>97</v>
      </c>
      <c r="B13" s="20" t="s">
        <v>29</v>
      </c>
      <c r="C13" s="20" t="s">
        <v>111</v>
      </c>
      <c r="D13" s="20" t="s">
        <v>34</v>
      </c>
      <c r="E13" s="20" t="s">
        <v>57</v>
      </c>
      <c r="F13" s="49" t="s">
        <v>41</v>
      </c>
      <c r="G13" s="37" t="s">
        <v>55</v>
      </c>
      <c r="H13" s="37" t="s">
        <v>56</v>
      </c>
      <c r="I13" s="38">
        <v>862</v>
      </c>
      <c r="J13" s="38">
        <v>373</v>
      </c>
      <c r="K13" s="39">
        <v>1700</v>
      </c>
      <c r="L13" s="40">
        <v>1</v>
      </c>
      <c r="M13" s="22"/>
      <c r="N13" s="25"/>
      <c r="O13" s="26" t="str">
        <f t="shared" si="0"/>
        <v>-</v>
      </c>
      <c r="P13" s="26" t="str">
        <f t="shared" si="1"/>
        <v>-</v>
      </c>
      <c r="Q13" s="25"/>
      <c r="R13" s="27" t="str">
        <f t="shared" si="2"/>
        <v>-</v>
      </c>
      <c r="S13" s="28"/>
      <c r="T13" s="29"/>
      <c r="U13" s="30"/>
      <c r="V13" s="30"/>
      <c r="W13" s="21"/>
      <c r="X13" s="98"/>
      <c r="Y13" s="98"/>
    </row>
    <row r="14" spans="1:25" s="31" customFormat="1" ht="25.5" x14ac:dyDescent="0.2">
      <c r="A14" s="85" t="s">
        <v>97</v>
      </c>
      <c r="B14" s="86" t="s">
        <v>29</v>
      </c>
      <c r="C14" s="86" t="s">
        <v>111</v>
      </c>
      <c r="D14" s="86" t="s">
        <v>34</v>
      </c>
      <c r="E14" s="86" t="s">
        <v>58</v>
      </c>
      <c r="F14" s="87" t="s">
        <v>59</v>
      </c>
      <c r="G14" s="88" t="s">
        <v>60</v>
      </c>
      <c r="H14" s="88" t="s">
        <v>60</v>
      </c>
      <c r="I14" s="89">
        <v>330</v>
      </c>
      <c r="J14" s="89">
        <v>300</v>
      </c>
      <c r="K14" s="89"/>
      <c r="L14" s="90">
        <v>1</v>
      </c>
      <c r="M14" s="89"/>
      <c r="N14" s="91"/>
      <c r="O14" s="92" t="str">
        <f t="shared" si="0"/>
        <v>-</v>
      </c>
      <c r="P14" s="92" t="str">
        <f t="shared" si="1"/>
        <v>-</v>
      </c>
      <c r="Q14" s="91"/>
      <c r="R14" s="93" t="str">
        <f t="shared" si="2"/>
        <v>-</v>
      </c>
      <c r="S14" s="50"/>
      <c r="T14" s="51"/>
      <c r="U14" s="48" t="s">
        <v>38</v>
      </c>
      <c r="V14" s="50"/>
      <c r="W14" s="88" t="s">
        <v>61</v>
      </c>
      <c r="X14" s="98"/>
      <c r="Y14" s="98"/>
    </row>
    <row r="15" spans="1:25" ht="12.75" customHeight="1" x14ac:dyDescent="0.2">
      <c r="A15" s="116" t="s">
        <v>62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96"/>
      <c r="Y15" s="96"/>
    </row>
    <row r="16" spans="1:25" s="31" customFormat="1" ht="89.25" x14ac:dyDescent="0.2">
      <c r="A16" s="49" t="s">
        <v>97</v>
      </c>
      <c r="B16" s="20" t="s">
        <v>29</v>
      </c>
      <c r="C16" s="20" t="s">
        <v>112</v>
      </c>
      <c r="D16" s="20" t="s">
        <v>63</v>
      </c>
      <c r="E16" s="20" t="s">
        <v>35</v>
      </c>
      <c r="F16" s="32" t="s">
        <v>41</v>
      </c>
      <c r="G16" s="21" t="s">
        <v>100</v>
      </c>
      <c r="H16" s="21" t="s">
        <v>101</v>
      </c>
      <c r="I16" s="22">
        <v>2550</v>
      </c>
      <c r="J16" s="22">
        <v>2400</v>
      </c>
      <c r="K16" s="22" t="s">
        <v>102</v>
      </c>
      <c r="L16" s="24">
        <v>1</v>
      </c>
      <c r="M16" s="22">
        <v>2.5</v>
      </c>
      <c r="N16" s="25"/>
      <c r="O16" s="26">
        <f t="shared" ref="O16:O23" si="3">IF((L16*M16)&lt;&gt;0,L16*M16,"-")</f>
        <v>2.5</v>
      </c>
      <c r="P16" s="26" t="str">
        <f t="shared" ref="P16:P23" si="4">IF((L16*N16)&lt;&gt;0,L16*N16,"-")</f>
        <v>-</v>
      </c>
      <c r="Q16" s="25"/>
      <c r="R16" s="27" t="str">
        <f t="shared" ref="R16:R23" si="5">IF((L16*Q16)&lt;&gt;0,L16*Q16,"-")</f>
        <v>-</v>
      </c>
      <c r="S16" s="28"/>
      <c r="T16" s="29"/>
      <c r="U16" s="30" t="s">
        <v>38</v>
      </c>
      <c r="V16" s="30"/>
      <c r="W16" s="37" t="s">
        <v>103</v>
      </c>
      <c r="X16" s="98"/>
      <c r="Y16" s="98"/>
    </row>
    <row r="17" spans="1:25" s="31" customFormat="1" ht="38.25" x14ac:dyDescent="0.2">
      <c r="A17" s="49" t="s">
        <v>97</v>
      </c>
      <c r="B17" s="20" t="s">
        <v>29</v>
      </c>
      <c r="C17" s="20" t="s">
        <v>112</v>
      </c>
      <c r="D17" s="20" t="s">
        <v>63</v>
      </c>
      <c r="E17" s="20" t="s">
        <v>40</v>
      </c>
      <c r="F17" s="49" t="s">
        <v>41</v>
      </c>
      <c r="G17" s="37" t="s">
        <v>55</v>
      </c>
      <c r="H17" s="37" t="s">
        <v>56</v>
      </c>
      <c r="I17" s="38">
        <v>1834</v>
      </c>
      <c r="J17" s="38">
        <v>475</v>
      </c>
      <c r="K17" s="39">
        <v>1700</v>
      </c>
      <c r="L17" s="40">
        <v>1</v>
      </c>
      <c r="M17" s="22"/>
      <c r="N17" s="25"/>
      <c r="O17" s="26" t="str">
        <f t="shared" si="3"/>
        <v>-</v>
      </c>
      <c r="P17" s="26" t="str">
        <f t="shared" si="4"/>
        <v>-</v>
      </c>
      <c r="Q17" s="25"/>
      <c r="R17" s="27" t="str">
        <f t="shared" si="5"/>
        <v>-</v>
      </c>
      <c r="S17" s="28"/>
      <c r="T17" s="29"/>
      <c r="U17" s="30"/>
      <c r="V17" s="30"/>
      <c r="W17" s="21"/>
      <c r="X17" s="98"/>
      <c r="Y17" s="98"/>
    </row>
    <row r="18" spans="1:25" s="31" customFormat="1" ht="38.25" x14ac:dyDescent="0.2">
      <c r="A18" s="49" t="s">
        <v>97</v>
      </c>
      <c r="B18" s="20" t="s">
        <v>29</v>
      </c>
      <c r="C18" s="20" t="s">
        <v>112</v>
      </c>
      <c r="D18" s="20" t="s">
        <v>63</v>
      </c>
      <c r="E18" s="20" t="s">
        <v>45</v>
      </c>
      <c r="F18" s="49" t="s">
        <v>41</v>
      </c>
      <c r="G18" s="37" t="s">
        <v>55</v>
      </c>
      <c r="H18" s="37" t="s">
        <v>56</v>
      </c>
      <c r="I18" s="38">
        <v>1834</v>
      </c>
      <c r="J18" s="38">
        <v>475</v>
      </c>
      <c r="K18" s="39">
        <v>1700</v>
      </c>
      <c r="L18" s="40">
        <v>1</v>
      </c>
      <c r="M18" s="22"/>
      <c r="N18" s="25"/>
      <c r="O18" s="26" t="str">
        <f t="shared" si="3"/>
        <v>-</v>
      </c>
      <c r="P18" s="26" t="str">
        <f t="shared" si="4"/>
        <v>-</v>
      </c>
      <c r="Q18" s="25"/>
      <c r="R18" s="27" t="str">
        <f t="shared" si="5"/>
        <v>-</v>
      </c>
      <c r="S18" s="28"/>
      <c r="T18" s="29"/>
      <c r="U18" s="30"/>
      <c r="V18" s="30"/>
      <c r="W18" s="21"/>
      <c r="X18" s="98"/>
      <c r="Y18" s="98"/>
    </row>
    <row r="19" spans="1:25" s="31" customFormat="1" ht="38.25" x14ac:dyDescent="0.2">
      <c r="A19" s="49" t="s">
        <v>97</v>
      </c>
      <c r="B19" s="20" t="s">
        <v>29</v>
      </c>
      <c r="C19" s="20" t="s">
        <v>113</v>
      </c>
      <c r="D19" s="20" t="s">
        <v>63</v>
      </c>
      <c r="E19" s="20" t="s">
        <v>49</v>
      </c>
      <c r="F19" s="49" t="s">
        <v>41</v>
      </c>
      <c r="G19" s="37" t="s">
        <v>55</v>
      </c>
      <c r="H19" s="37" t="s">
        <v>56</v>
      </c>
      <c r="I19" s="38">
        <v>1038</v>
      </c>
      <c r="J19" s="38">
        <v>475</v>
      </c>
      <c r="K19" s="39">
        <v>1700</v>
      </c>
      <c r="L19" s="40">
        <v>1</v>
      </c>
      <c r="M19" s="22"/>
      <c r="N19" s="25"/>
      <c r="O19" s="26" t="str">
        <f t="shared" si="3"/>
        <v>-</v>
      </c>
      <c r="P19" s="26" t="str">
        <f t="shared" si="4"/>
        <v>-</v>
      </c>
      <c r="Q19" s="25"/>
      <c r="R19" s="27" t="str">
        <f t="shared" si="5"/>
        <v>-</v>
      </c>
      <c r="S19" s="28"/>
      <c r="T19" s="29"/>
      <c r="U19" s="30"/>
      <c r="V19" s="30"/>
      <c r="W19" s="21"/>
      <c r="X19" s="98"/>
      <c r="Y19" s="98"/>
    </row>
    <row r="20" spans="1:25" s="31" customFormat="1" ht="38.25" x14ac:dyDescent="0.2">
      <c r="A20" s="49" t="s">
        <v>97</v>
      </c>
      <c r="B20" s="20" t="s">
        <v>29</v>
      </c>
      <c r="C20" s="20" t="s">
        <v>113</v>
      </c>
      <c r="D20" s="20" t="s">
        <v>63</v>
      </c>
      <c r="E20" s="20" t="s">
        <v>52</v>
      </c>
      <c r="F20" s="49" t="s">
        <v>41</v>
      </c>
      <c r="G20" s="37" t="s">
        <v>55</v>
      </c>
      <c r="H20" s="37" t="s">
        <v>56</v>
      </c>
      <c r="I20" s="38">
        <v>1038</v>
      </c>
      <c r="J20" s="38">
        <v>475</v>
      </c>
      <c r="K20" s="39">
        <v>1700</v>
      </c>
      <c r="L20" s="40">
        <v>1</v>
      </c>
      <c r="M20" s="22"/>
      <c r="N20" s="25"/>
      <c r="O20" s="26" t="str">
        <f t="shared" si="3"/>
        <v>-</v>
      </c>
      <c r="P20" s="26" t="str">
        <f t="shared" si="4"/>
        <v>-</v>
      </c>
      <c r="Q20" s="25"/>
      <c r="R20" s="27" t="str">
        <f t="shared" si="5"/>
        <v>-</v>
      </c>
      <c r="S20" s="28"/>
      <c r="T20" s="29"/>
      <c r="U20" s="30"/>
      <c r="V20" s="30"/>
      <c r="W20" s="21"/>
      <c r="X20" s="98"/>
      <c r="Y20" s="98"/>
    </row>
    <row r="21" spans="1:25" s="31" customFormat="1" ht="38.25" x14ac:dyDescent="0.2">
      <c r="A21" s="49" t="s">
        <v>97</v>
      </c>
      <c r="B21" s="20" t="s">
        <v>29</v>
      </c>
      <c r="C21" s="20" t="s">
        <v>113</v>
      </c>
      <c r="D21" s="20" t="s">
        <v>63</v>
      </c>
      <c r="E21" s="20" t="s">
        <v>54</v>
      </c>
      <c r="F21" s="49" t="s">
        <v>41</v>
      </c>
      <c r="G21" s="37" t="s">
        <v>55</v>
      </c>
      <c r="H21" s="37" t="s">
        <v>56</v>
      </c>
      <c r="I21" s="38">
        <v>1038</v>
      </c>
      <c r="J21" s="38">
        <v>475</v>
      </c>
      <c r="K21" s="39">
        <v>1700</v>
      </c>
      <c r="L21" s="40">
        <v>1</v>
      </c>
      <c r="M21" s="22"/>
      <c r="N21" s="25"/>
      <c r="O21" s="26" t="str">
        <f t="shared" si="3"/>
        <v>-</v>
      </c>
      <c r="P21" s="26" t="str">
        <f t="shared" si="4"/>
        <v>-</v>
      </c>
      <c r="Q21" s="25"/>
      <c r="R21" s="27" t="str">
        <f t="shared" si="5"/>
        <v>-</v>
      </c>
      <c r="S21" s="28"/>
      <c r="T21" s="29"/>
      <c r="U21" s="30"/>
      <c r="V21" s="30"/>
      <c r="W21" s="21"/>
      <c r="X21" s="98"/>
      <c r="Y21" s="98"/>
    </row>
    <row r="22" spans="1:25" s="31" customFormat="1" ht="38.25" x14ac:dyDescent="0.2">
      <c r="A22" s="49" t="s">
        <v>97</v>
      </c>
      <c r="B22" s="20" t="s">
        <v>29</v>
      </c>
      <c r="C22" s="20" t="s">
        <v>113</v>
      </c>
      <c r="D22" s="20" t="s">
        <v>63</v>
      </c>
      <c r="E22" s="20" t="s">
        <v>57</v>
      </c>
      <c r="F22" s="49" t="s">
        <v>41</v>
      </c>
      <c r="G22" s="37" t="s">
        <v>55</v>
      </c>
      <c r="H22" s="37" t="s">
        <v>56</v>
      </c>
      <c r="I22" s="38">
        <v>1038</v>
      </c>
      <c r="J22" s="38">
        <v>475</v>
      </c>
      <c r="K22" s="39">
        <v>1700</v>
      </c>
      <c r="L22" s="40">
        <v>1</v>
      </c>
      <c r="M22" s="22"/>
      <c r="N22" s="25"/>
      <c r="O22" s="26" t="str">
        <f t="shared" si="3"/>
        <v>-</v>
      </c>
      <c r="P22" s="26" t="str">
        <f t="shared" si="4"/>
        <v>-</v>
      </c>
      <c r="Q22" s="25"/>
      <c r="R22" s="27" t="str">
        <f t="shared" si="5"/>
        <v>-</v>
      </c>
      <c r="S22" s="28"/>
      <c r="T22" s="29"/>
      <c r="U22" s="30"/>
      <c r="V22" s="30"/>
      <c r="W22" s="21"/>
      <c r="X22" s="98"/>
      <c r="Y22" s="98"/>
    </row>
    <row r="23" spans="1:25" s="31" customFormat="1" ht="25.5" x14ac:dyDescent="0.2">
      <c r="A23" s="85" t="s">
        <v>97</v>
      </c>
      <c r="B23" s="86" t="s">
        <v>29</v>
      </c>
      <c r="C23" s="86" t="s">
        <v>113</v>
      </c>
      <c r="D23" s="86" t="s">
        <v>63</v>
      </c>
      <c r="E23" s="86" t="s">
        <v>58</v>
      </c>
      <c r="F23" s="87" t="s">
        <v>59</v>
      </c>
      <c r="G23" s="88" t="s">
        <v>104</v>
      </c>
      <c r="H23" s="88" t="s">
        <v>104</v>
      </c>
      <c r="I23" s="89">
        <v>200</v>
      </c>
      <c r="J23" s="89">
        <v>200</v>
      </c>
      <c r="K23" s="89"/>
      <c r="L23" s="90">
        <v>1</v>
      </c>
      <c r="M23" s="89"/>
      <c r="N23" s="91"/>
      <c r="O23" s="92" t="str">
        <f t="shared" si="3"/>
        <v>-</v>
      </c>
      <c r="P23" s="92" t="str">
        <f t="shared" si="4"/>
        <v>-</v>
      </c>
      <c r="Q23" s="91"/>
      <c r="R23" s="93" t="str">
        <f t="shared" si="5"/>
        <v>-</v>
      </c>
      <c r="S23" s="50"/>
      <c r="T23" s="51"/>
      <c r="U23" s="48" t="s">
        <v>38</v>
      </c>
      <c r="V23" s="50"/>
      <c r="W23" s="88" t="s">
        <v>61</v>
      </c>
      <c r="X23" s="98"/>
      <c r="Y23" s="98"/>
    </row>
    <row r="24" spans="1:25" ht="12.75" customHeight="1" x14ac:dyDescent="0.2">
      <c r="A24" s="116" t="s">
        <v>68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96"/>
      <c r="Y24" s="96"/>
    </row>
    <row r="25" spans="1:25" s="8" customFormat="1" ht="25.5" x14ac:dyDescent="0.2">
      <c r="A25" s="85" t="s">
        <v>97</v>
      </c>
      <c r="B25" s="94" t="s">
        <v>29</v>
      </c>
      <c r="C25" s="94" t="s">
        <v>114</v>
      </c>
      <c r="D25" s="94" t="s">
        <v>69</v>
      </c>
      <c r="E25" s="94" t="s">
        <v>31</v>
      </c>
      <c r="F25" s="87"/>
      <c r="G25" s="88" t="s">
        <v>32</v>
      </c>
      <c r="H25" s="88" t="s">
        <v>32</v>
      </c>
      <c r="I25" s="89"/>
      <c r="J25" s="89"/>
      <c r="K25" s="89"/>
      <c r="L25" s="90">
        <v>1</v>
      </c>
      <c r="M25" s="89"/>
      <c r="N25" s="89"/>
      <c r="O25" s="92" t="str">
        <f>IF((L25*M25)&lt;&gt;0,L25*M25,"-")</f>
        <v>-</v>
      </c>
      <c r="P25" s="92" t="str">
        <f>IF((L25*N25)&lt;&gt;0,L25*N25,"-")</f>
        <v>-</v>
      </c>
      <c r="Q25" s="89"/>
      <c r="R25" s="93" t="str">
        <f>IF((L25*Q25)&lt;&gt;0,L25*Q25,"-")</f>
        <v>-</v>
      </c>
      <c r="S25" s="19"/>
      <c r="T25" s="19"/>
      <c r="U25" s="19"/>
      <c r="V25" s="19"/>
      <c r="W25" s="88"/>
      <c r="X25" s="97"/>
      <c r="Y25" s="97"/>
    </row>
    <row r="26" spans="1:25" ht="12.75" customHeight="1" x14ac:dyDescent="0.2">
      <c r="A26" s="116" t="s">
        <v>70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96"/>
      <c r="Y26" s="96"/>
    </row>
    <row r="27" spans="1:25" s="31" customFormat="1" ht="89.25" x14ac:dyDescent="0.2">
      <c r="A27" s="85" t="s">
        <v>97</v>
      </c>
      <c r="B27" s="86" t="s">
        <v>29</v>
      </c>
      <c r="C27" s="86" t="s">
        <v>115</v>
      </c>
      <c r="D27" s="86" t="s">
        <v>71</v>
      </c>
      <c r="E27" s="86" t="s">
        <v>35</v>
      </c>
      <c r="F27" s="85" t="s">
        <v>105</v>
      </c>
      <c r="G27" s="88" t="s">
        <v>107</v>
      </c>
      <c r="H27" s="88" t="s">
        <v>108</v>
      </c>
      <c r="I27" s="89"/>
      <c r="J27" s="89"/>
      <c r="K27" s="89"/>
      <c r="L27" s="90">
        <v>1</v>
      </c>
      <c r="M27" s="89">
        <v>0.5</v>
      </c>
      <c r="N27" s="91"/>
      <c r="O27" s="92">
        <f>IF((L27*M27)&lt;&gt;0,L27*M27,"-")</f>
        <v>0.5</v>
      </c>
      <c r="P27" s="92" t="str">
        <f>IF((L27*N27)&lt;&gt;0,L27*N27,"-")</f>
        <v>-</v>
      </c>
      <c r="Q27" s="91"/>
      <c r="R27" s="93" t="str">
        <f>IF((L27*Q27)&lt;&gt;0,L27*Q27,"-")</f>
        <v>-</v>
      </c>
      <c r="S27" s="28"/>
      <c r="T27" s="29"/>
      <c r="U27" s="30" t="s">
        <v>38</v>
      </c>
      <c r="V27" s="30"/>
      <c r="W27" s="88" t="s">
        <v>106</v>
      </c>
      <c r="X27" s="98"/>
      <c r="Y27" s="98"/>
    </row>
    <row r="28" spans="1:25" s="31" customFormat="1" ht="76.5" x14ac:dyDescent="0.2">
      <c r="A28" s="85" t="s">
        <v>97</v>
      </c>
      <c r="B28" s="86" t="s">
        <v>29</v>
      </c>
      <c r="C28" s="86" t="s">
        <v>115</v>
      </c>
      <c r="D28" s="86" t="s">
        <v>71</v>
      </c>
      <c r="E28" s="86" t="s">
        <v>65</v>
      </c>
      <c r="F28" s="85" t="s">
        <v>66</v>
      </c>
      <c r="G28" s="88" t="s">
        <v>67</v>
      </c>
      <c r="H28" s="88" t="s">
        <v>67</v>
      </c>
      <c r="I28" s="89"/>
      <c r="J28" s="89"/>
      <c r="K28" s="89"/>
      <c r="L28" s="90">
        <v>1</v>
      </c>
      <c r="M28" s="89"/>
      <c r="N28" s="91"/>
      <c r="O28" s="92" t="str">
        <f>IF((L28*M28)&lt;&gt;0,L28*M28,"-")</f>
        <v>-</v>
      </c>
      <c r="P28" s="92" t="str">
        <f>IF((L28*N28)&lt;&gt;0,L28*N28,"-")</f>
        <v>-</v>
      </c>
      <c r="Q28" s="91"/>
      <c r="R28" s="93" t="str">
        <f>IF((L28*Q28)&lt;&gt;0,L28*Q28,"-")</f>
        <v>-</v>
      </c>
      <c r="S28" s="50"/>
      <c r="T28" s="51"/>
      <c r="U28" s="50"/>
      <c r="V28" s="50"/>
      <c r="W28" s="88" t="s">
        <v>64</v>
      </c>
      <c r="X28" s="98"/>
      <c r="Y28" s="98"/>
    </row>
    <row r="29" spans="1:25" s="31" customFormat="1" ht="25.5" x14ac:dyDescent="0.2">
      <c r="A29" s="85" t="s">
        <v>97</v>
      </c>
      <c r="B29" s="86" t="s">
        <v>29</v>
      </c>
      <c r="C29" s="86" t="s">
        <v>115</v>
      </c>
      <c r="D29" s="86" t="s">
        <v>71</v>
      </c>
      <c r="E29" s="86" t="s">
        <v>40</v>
      </c>
      <c r="F29" s="87" t="s">
        <v>59</v>
      </c>
      <c r="G29" s="88" t="s">
        <v>60</v>
      </c>
      <c r="H29" s="88" t="s">
        <v>60</v>
      </c>
      <c r="I29" s="89">
        <v>330</v>
      </c>
      <c r="J29" s="89">
        <v>300</v>
      </c>
      <c r="K29" s="89"/>
      <c r="L29" s="90">
        <v>1</v>
      </c>
      <c r="M29" s="89"/>
      <c r="N29" s="91"/>
      <c r="O29" s="92" t="str">
        <f>IF((L29*M29)&lt;&gt;0,L29*M29,"-")</f>
        <v>-</v>
      </c>
      <c r="P29" s="92" t="str">
        <f>IF((L29*N29)&lt;&gt;0,L29*N29,"-")</f>
        <v>-</v>
      </c>
      <c r="Q29" s="91"/>
      <c r="R29" s="93" t="str">
        <f>IF((L29*Q29)&lt;&gt;0,L29*Q29,"-")</f>
        <v>-</v>
      </c>
      <c r="S29" s="50"/>
      <c r="T29" s="51"/>
      <c r="U29" s="48" t="s">
        <v>38</v>
      </c>
      <c r="V29" s="50"/>
      <c r="W29" s="88" t="s">
        <v>61</v>
      </c>
      <c r="X29" s="98"/>
      <c r="Y29" s="98"/>
    </row>
    <row r="30" spans="1:25" s="31" customFormat="1" ht="25.5" x14ac:dyDescent="0.2">
      <c r="A30" s="85" t="s">
        <v>97</v>
      </c>
      <c r="B30" s="86" t="s">
        <v>29</v>
      </c>
      <c r="C30" s="86" t="s">
        <v>115</v>
      </c>
      <c r="D30" s="86" t="s">
        <v>71</v>
      </c>
      <c r="E30" s="86" t="s">
        <v>45</v>
      </c>
      <c r="F30" s="87" t="s">
        <v>59</v>
      </c>
      <c r="G30" s="88" t="s">
        <v>104</v>
      </c>
      <c r="H30" s="88" t="s">
        <v>104</v>
      </c>
      <c r="I30" s="89">
        <v>200</v>
      </c>
      <c r="J30" s="89">
        <v>200</v>
      </c>
      <c r="K30" s="89"/>
      <c r="L30" s="90">
        <v>1</v>
      </c>
      <c r="M30" s="89"/>
      <c r="N30" s="91"/>
      <c r="O30" s="92" t="str">
        <f t="shared" ref="O30" si="6">IF((L30*M30)&lt;&gt;0,L30*M30,"-")</f>
        <v>-</v>
      </c>
      <c r="P30" s="92" t="str">
        <f t="shared" ref="P30" si="7">IF((L30*N30)&lt;&gt;0,L30*N30,"-")</f>
        <v>-</v>
      </c>
      <c r="Q30" s="91"/>
      <c r="R30" s="93" t="str">
        <f t="shared" ref="R30" si="8">IF((L30*Q30)&lt;&gt;0,L30*Q30,"-")</f>
        <v>-</v>
      </c>
      <c r="S30" s="50"/>
      <c r="T30" s="51"/>
      <c r="U30" s="48" t="s">
        <v>38</v>
      </c>
      <c r="V30" s="50"/>
      <c r="W30" s="88" t="s">
        <v>61</v>
      </c>
      <c r="X30" s="98"/>
      <c r="Y30" s="98"/>
    </row>
    <row r="31" spans="1:25" s="31" customFormat="1" ht="25.5" x14ac:dyDescent="0.2">
      <c r="A31" s="85" t="s">
        <v>97</v>
      </c>
      <c r="B31" s="86" t="s">
        <v>29</v>
      </c>
      <c r="C31" s="86" t="s">
        <v>115</v>
      </c>
      <c r="D31" s="86" t="s">
        <v>71</v>
      </c>
      <c r="E31" s="86" t="s">
        <v>49</v>
      </c>
      <c r="F31" s="87" t="s">
        <v>59</v>
      </c>
      <c r="G31" s="88" t="s">
        <v>119</v>
      </c>
      <c r="H31" s="88" t="s">
        <v>119</v>
      </c>
      <c r="I31" s="89"/>
      <c r="J31" s="89"/>
      <c r="K31" s="89"/>
      <c r="L31" s="90">
        <v>1</v>
      </c>
      <c r="M31" s="89"/>
      <c r="N31" s="91"/>
      <c r="O31" s="92" t="str">
        <f t="shared" ref="O31" si="9">IF((L31*M31)&lt;&gt;0,L31*M31,"-")</f>
        <v>-</v>
      </c>
      <c r="P31" s="92" t="str">
        <f t="shared" ref="P31" si="10">IF((L31*N31)&lt;&gt;0,L31*N31,"-")</f>
        <v>-</v>
      </c>
      <c r="Q31" s="91"/>
      <c r="R31" s="93" t="str">
        <f t="shared" ref="R31" si="11">IF((L31*Q31)&lt;&gt;0,L31*Q31,"-")</f>
        <v>-</v>
      </c>
      <c r="S31" s="28" t="s">
        <v>38</v>
      </c>
      <c r="T31" s="34" t="s">
        <v>38</v>
      </c>
      <c r="U31" s="48"/>
      <c r="V31" s="50"/>
      <c r="W31" s="88" t="s">
        <v>61</v>
      </c>
      <c r="X31" s="98"/>
      <c r="Y31" s="98"/>
    </row>
    <row r="32" spans="1:25" ht="12.75" customHeight="1" x14ac:dyDescent="0.2">
      <c r="A32" s="116" t="s">
        <v>72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96"/>
      <c r="Y32" s="96"/>
    </row>
    <row r="33" spans="1:25" s="31" customFormat="1" ht="63.75" x14ac:dyDescent="0.2">
      <c r="A33" s="85" t="s">
        <v>97</v>
      </c>
      <c r="B33" s="86" t="s">
        <v>29</v>
      </c>
      <c r="C33" s="86" t="s">
        <v>116</v>
      </c>
      <c r="D33" s="86" t="s">
        <v>73</v>
      </c>
      <c r="E33" s="86" t="s">
        <v>35</v>
      </c>
      <c r="F33" s="85" t="s">
        <v>105</v>
      </c>
      <c r="G33" s="88" t="s">
        <v>109</v>
      </c>
      <c r="H33" s="88" t="s">
        <v>109</v>
      </c>
      <c r="I33" s="89"/>
      <c r="J33" s="89"/>
      <c r="K33" s="89"/>
      <c r="L33" s="90">
        <v>1</v>
      </c>
      <c r="M33" s="89"/>
      <c r="N33" s="91"/>
      <c r="O33" s="92" t="str">
        <f>IF((L33*M33)&lt;&gt;0,L33*M33,"-")</f>
        <v>-</v>
      </c>
      <c r="P33" s="92" t="str">
        <f>IF((L33*N33)&lt;&gt;0,L33*N33,"-")</f>
        <v>-</v>
      </c>
      <c r="Q33" s="91"/>
      <c r="R33" s="93" t="str">
        <f>IF((L33*Q33)&lt;&gt;0,L33*Q33,"-")</f>
        <v>-</v>
      </c>
      <c r="S33" s="50"/>
      <c r="T33" s="51"/>
      <c r="U33" s="48"/>
      <c r="V33" s="50"/>
      <c r="W33" s="88" t="s">
        <v>74</v>
      </c>
      <c r="X33" s="98"/>
      <c r="Y33" s="98"/>
    </row>
    <row r="34" spans="1:25" s="31" customFormat="1" ht="25.5" x14ac:dyDescent="0.2">
      <c r="A34" s="85" t="s">
        <v>97</v>
      </c>
      <c r="B34" s="86" t="s">
        <v>29</v>
      </c>
      <c r="C34" s="86" t="s">
        <v>116</v>
      </c>
      <c r="D34" s="86" t="s">
        <v>73</v>
      </c>
      <c r="E34" s="86" t="s">
        <v>40</v>
      </c>
      <c r="F34" s="85" t="s">
        <v>59</v>
      </c>
      <c r="G34" s="88" t="s">
        <v>75</v>
      </c>
      <c r="H34" s="88" t="s">
        <v>75</v>
      </c>
      <c r="I34" s="89"/>
      <c r="J34" s="89"/>
      <c r="K34" s="89"/>
      <c r="L34" s="90">
        <v>1</v>
      </c>
      <c r="M34" s="89">
        <v>0.1</v>
      </c>
      <c r="N34" s="91"/>
      <c r="O34" s="92">
        <f>IF((L34*M34)&lt;&gt;0,L34*M34,"-")</f>
        <v>0.1</v>
      </c>
      <c r="P34" s="92" t="str">
        <f>IF((L34*N34)&lt;&gt;0,L34*N34,"-")</f>
        <v>-</v>
      </c>
      <c r="Q34" s="91"/>
      <c r="R34" s="93" t="str">
        <f>IF((L34*Q34)&lt;&gt;0,L34*Q34,"-")</f>
        <v>-</v>
      </c>
      <c r="S34" s="28" t="s">
        <v>38</v>
      </c>
      <c r="T34" s="35"/>
      <c r="U34" s="30" t="s">
        <v>38</v>
      </c>
      <c r="V34" s="52" t="s">
        <v>38</v>
      </c>
      <c r="W34" s="88" t="s">
        <v>76</v>
      </c>
      <c r="X34" s="98"/>
      <c r="Y34" s="98"/>
    </row>
    <row r="35" spans="1:25" s="31" customFormat="1" ht="25.5" x14ac:dyDescent="0.2">
      <c r="A35" s="85" t="s">
        <v>97</v>
      </c>
      <c r="B35" s="86" t="s">
        <v>29</v>
      </c>
      <c r="C35" s="86" t="s">
        <v>116</v>
      </c>
      <c r="D35" s="86" t="s">
        <v>73</v>
      </c>
      <c r="E35" s="86" t="s">
        <v>45</v>
      </c>
      <c r="F35" s="87" t="s">
        <v>59</v>
      </c>
      <c r="G35" s="88" t="s">
        <v>104</v>
      </c>
      <c r="H35" s="88" t="s">
        <v>104</v>
      </c>
      <c r="I35" s="89">
        <v>200</v>
      </c>
      <c r="J35" s="89">
        <v>200</v>
      </c>
      <c r="K35" s="89"/>
      <c r="L35" s="90">
        <v>1</v>
      </c>
      <c r="M35" s="89"/>
      <c r="N35" s="91"/>
      <c r="O35" s="92" t="str">
        <f t="shared" ref="O35" si="12">IF((L35*M35)&lt;&gt;0,L35*M35,"-")</f>
        <v>-</v>
      </c>
      <c r="P35" s="92" t="str">
        <f t="shared" ref="P35" si="13">IF((L35*N35)&lt;&gt;0,L35*N35,"-")</f>
        <v>-</v>
      </c>
      <c r="Q35" s="91"/>
      <c r="R35" s="93" t="str">
        <f t="shared" ref="R35" si="14">IF((L35*Q35)&lt;&gt;0,L35*Q35,"-")</f>
        <v>-</v>
      </c>
      <c r="S35" s="50"/>
      <c r="T35" s="51"/>
      <c r="U35" s="48" t="s">
        <v>38</v>
      </c>
      <c r="V35" s="50"/>
      <c r="W35" s="88" t="s">
        <v>61</v>
      </c>
      <c r="X35" s="98"/>
      <c r="Y35" s="98"/>
    </row>
    <row r="36" spans="1:25" ht="12.75" customHeight="1" x14ac:dyDescent="0.2">
      <c r="A36" s="116" t="s">
        <v>77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96"/>
      <c r="Y36" s="96"/>
    </row>
    <row r="37" spans="1:25" s="31" customFormat="1" ht="38.25" x14ac:dyDescent="0.2">
      <c r="A37" s="49" t="s">
        <v>97</v>
      </c>
      <c r="B37" s="20" t="s">
        <v>29</v>
      </c>
      <c r="C37" s="20" t="s">
        <v>117</v>
      </c>
      <c r="D37" s="20" t="s">
        <v>78</v>
      </c>
      <c r="E37" s="20" t="s">
        <v>79</v>
      </c>
      <c r="F37" s="49" t="s">
        <v>41</v>
      </c>
      <c r="G37" s="37" t="s">
        <v>55</v>
      </c>
      <c r="H37" s="37" t="s">
        <v>56</v>
      </c>
      <c r="I37" s="38">
        <v>1216</v>
      </c>
      <c r="J37" s="38">
        <v>475</v>
      </c>
      <c r="K37" s="39">
        <v>1700</v>
      </c>
      <c r="L37" s="24">
        <v>1</v>
      </c>
      <c r="M37" s="22"/>
      <c r="N37" s="25"/>
      <c r="O37" s="26" t="str">
        <f t="shared" ref="O37:O42" si="15">IF((L37*M37)&lt;&gt;0,L37*M37,"-")</f>
        <v>-</v>
      </c>
      <c r="P37" s="26" t="str">
        <f t="shared" ref="P37:P42" si="16">IF((L37*N37)&lt;&gt;0,L37*N37,"-")</f>
        <v>-</v>
      </c>
      <c r="Q37" s="25"/>
      <c r="R37" s="27" t="str">
        <f t="shared" ref="R37:R42" si="17">IF((L37*Q37)&lt;&gt;0,L37*Q37,"-")</f>
        <v>-</v>
      </c>
      <c r="S37" s="28"/>
      <c r="T37" s="29"/>
      <c r="U37" s="30"/>
      <c r="V37" s="30"/>
      <c r="W37" s="21"/>
      <c r="X37" s="98"/>
      <c r="Y37" s="98"/>
    </row>
    <row r="38" spans="1:25" s="31" customFormat="1" ht="38.25" x14ac:dyDescent="0.2">
      <c r="A38" s="49" t="s">
        <v>97</v>
      </c>
      <c r="B38" s="20" t="s">
        <v>29</v>
      </c>
      <c r="C38" s="20" t="s">
        <v>117</v>
      </c>
      <c r="D38" s="20" t="s">
        <v>78</v>
      </c>
      <c r="E38" s="20" t="s">
        <v>80</v>
      </c>
      <c r="F38" s="49" t="s">
        <v>41</v>
      </c>
      <c r="G38" s="37" t="s">
        <v>55</v>
      </c>
      <c r="H38" s="37" t="s">
        <v>56</v>
      </c>
      <c r="I38" s="38">
        <v>950</v>
      </c>
      <c r="J38" s="38">
        <v>475</v>
      </c>
      <c r="K38" s="39">
        <v>1700</v>
      </c>
      <c r="L38" s="24">
        <v>1</v>
      </c>
      <c r="M38" s="22"/>
      <c r="N38" s="25"/>
      <c r="O38" s="26" t="str">
        <f t="shared" si="15"/>
        <v>-</v>
      </c>
      <c r="P38" s="26" t="str">
        <f t="shared" si="16"/>
        <v>-</v>
      </c>
      <c r="Q38" s="25"/>
      <c r="R38" s="27" t="str">
        <f t="shared" si="17"/>
        <v>-</v>
      </c>
      <c r="S38" s="28"/>
      <c r="T38" s="29"/>
      <c r="U38" s="30"/>
      <c r="V38" s="30"/>
      <c r="W38" s="21"/>
      <c r="X38" s="98"/>
      <c r="Y38" s="98"/>
    </row>
    <row r="39" spans="1:25" s="31" customFormat="1" ht="38.25" x14ac:dyDescent="0.2">
      <c r="A39" s="49" t="s">
        <v>97</v>
      </c>
      <c r="B39" s="20" t="s">
        <v>29</v>
      </c>
      <c r="C39" s="20" t="s">
        <v>117</v>
      </c>
      <c r="D39" s="20" t="s">
        <v>78</v>
      </c>
      <c r="E39" s="20" t="s">
        <v>81</v>
      </c>
      <c r="F39" s="49" t="s">
        <v>41</v>
      </c>
      <c r="G39" s="37" t="s">
        <v>55</v>
      </c>
      <c r="H39" s="37" t="s">
        <v>56</v>
      </c>
      <c r="I39" s="38">
        <v>862</v>
      </c>
      <c r="J39" s="38">
        <v>475</v>
      </c>
      <c r="K39" s="39">
        <v>1700</v>
      </c>
      <c r="L39" s="24">
        <v>1</v>
      </c>
      <c r="M39" s="22"/>
      <c r="N39" s="25"/>
      <c r="O39" s="26" t="str">
        <f t="shared" si="15"/>
        <v>-</v>
      </c>
      <c r="P39" s="26" t="str">
        <f t="shared" si="16"/>
        <v>-</v>
      </c>
      <c r="Q39" s="25"/>
      <c r="R39" s="27" t="str">
        <f t="shared" si="17"/>
        <v>-</v>
      </c>
      <c r="S39" s="28"/>
      <c r="T39" s="29"/>
      <c r="U39" s="30"/>
      <c r="V39" s="30"/>
      <c r="W39" s="21"/>
      <c r="X39" s="98"/>
      <c r="Y39" s="98"/>
    </row>
    <row r="40" spans="1:25" s="31" customFormat="1" ht="38.25" x14ac:dyDescent="0.2">
      <c r="A40" s="49" t="s">
        <v>97</v>
      </c>
      <c r="B40" s="20" t="s">
        <v>29</v>
      </c>
      <c r="C40" s="20" t="s">
        <v>117</v>
      </c>
      <c r="D40" s="20" t="s">
        <v>78</v>
      </c>
      <c r="E40" s="20" t="s">
        <v>82</v>
      </c>
      <c r="F40" s="49" t="s">
        <v>41</v>
      </c>
      <c r="G40" s="37" t="s">
        <v>55</v>
      </c>
      <c r="H40" s="37" t="s">
        <v>56</v>
      </c>
      <c r="I40" s="38">
        <v>862</v>
      </c>
      <c r="J40" s="38">
        <v>475</v>
      </c>
      <c r="K40" s="39">
        <v>1700</v>
      </c>
      <c r="L40" s="24">
        <v>1</v>
      </c>
      <c r="M40" s="22"/>
      <c r="N40" s="25"/>
      <c r="O40" s="26" t="str">
        <f t="shared" si="15"/>
        <v>-</v>
      </c>
      <c r="P40" s="26" t="str">
        <f t="shared" si="16"/>
        <v>-</v>
      </c>
      <c r="Q40" s="25"/>
      <c r="R40" s="27" t="str">
        <f t="shared" si="17"/>
        <v>-</v>
      </c>
      <c r="S40" s="28"/>
      <c r="T40" s="29"/>
      <c r="U40" s="30"/>
      <c r="V40" s="30"/>
      <c r="W40" s="21"/>
      <c r="X40" s="98"/>
      <c r="Y40" s="98"/>
    </row>
    <row r="41" spans="1:25" s="31" customFormat="1" ht="38.25" x14ac:dyDescent="0.2">
      <c r="A41" s="49" t="s">
        <v>97</v>
      </c>
      <c r="B41" s="20" t="s">
        <v>29</v>
      </c>
      <c r="C41" s="20" t="s">
        <v>117</v>
      </c>
      <c r="D41" s="20" t="s">
        <v>78</v>
      </c>
      <c r="E41" s="20" t="s">
        <v>83</v>
      </c>
      <c r="F41" s="49" t="s">
        <v>41</v>
      </c>
      <c r="G41" s="37" t="s">
        <v>55</v>
      </c>
      <c r="H41" s="37" t="s">
        <v>56</v>
      </c>
      <c r="I41" s="38">
        <v>1038</v>
      </c>
      <c r="J41" s="38">
        <v>475</v>
      </c>
      <c r="K41" s="39">
        <v>1700</v>
      </c>
      <c r="L41" s="24">
        <v>1</v>
      </c>
      <c r="M41" s="22"/>
      <c r="N41" s="25"/>
      <c r="O41" s="26" t="str">
        <f t="shared" si="15"/>
        <v>-</v>
      </c>
      <c r="P41" s="26" t="str">
        <f t="shared" si="16"/>
        <v>-</v>
      </c>
      <c r="Q41" s="25"/>
      <c r="R41" s="27" t="str">
        <f t="shared" si="17"/>
        <v>-</v>
      </c>
      <c r="S41" s="28"/>
      <c r="T41" s="29"/>
      <c r="U41" s="30"/>
      <c r="V41" s="30"/>
      <c r="W41" s="21"/>
      <c r="X41" s="98"/>
      <c r="Y41" s="98"/>
    </row>
    <row r="42" spans="1:25" s="31" customFormat="1" ht="38.25" x14ac:dyDescent="0.2">
      <c r="A42" s="49" t="s">
        <v>97</v>
      </c>
      <c r="B42" s="20" t="s">
        <v>29</v>
      </c>
      <c r="C42" s="20" t="s">
        <v>117</v>
      </c>
      <c r="D42" s="20" t="s">
        <v>78</v>
      </c>
      <c r="E42" s="20" t="s">
        <v>84</v>
      </c>
      <c r="F42" s="49" t="s">
        <v>41</v>
      </c>
      <c r="G42" s="37" t="s">
        <v>55</v>
      </c>
      <c r="H42" s="37" t="s">
        <v>56</v>
      </c>
      <c r="I42" s="38">
        <v>1126</v>
      </c>
      <c r="J42" s="38">
        <v>475</v>
      </c>
      <c r="K42" s="39">
        <v>1700</v>
      </c>
      <c r="L42" s="24">
        <v>1</v>
      </c>
      <c r="M42" s="22"/>
      <c r="N42" s="25"/>
      <c r="O42" s="26" t="str">
        <f t="shared" si="15"/>
        <v>-</v>
      </c>
      <c r="P42" s="26" t="str">
        <f t="shared" si="16"/>
        <v>-</v>
      </c>
      <c r="Q42" s="25"/>
      <c r="R42" s="27" t="str">
        <f t="shared" si="17"/>
        <v>-</v>
      </c>
      <c r="S42" s="28"/>
      <c r="T42" s="29"/>
      <c r="U42" s="30"/>
      <c r="V42" s="30"/>
      <c r="W42" s="21"/>
      <c r="X42" s="98"/>
      <c r="Y42" s="98"/>
    </row>
    <row r="43" spans="1:25" ht="12.75" customHeight="1" x14ac:dyDescent="0.2">
      <c r="A43" s="116" t="s">
        <v>85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96"/>
      <c r="Y43" s="96"/>
    </row>
    <row r="44" spans="1:25" s="31" customFormat="1" ht="38.25" x14ac:dyDescent="0.2">
      <c r="A44" s="49" t="s">
        <v>97</v>
      </c>
      <c r="B44" s="20" t="s">
        <v>29</v>
      </c>
      <c r="C44" s="20" t="s">
        <v>118</v>
      </c>
      <c r="D44" s="20" t="s">
        <v>86</v>
      </c>
      <c r="E44" s="20" t="s">
        <v>35</v>
      </c>
      <c r="F44" s="49" t="s">
        <v>36</v>
      </c>
      <c r="G44" s="21" t="s">
        <v>120</v>
      </c>
      <c r="H44" s="21" t="s">
        <v>87</v>
      </c>
      <c r="I44" s="22">
        <v>1020</v>
      </c>
      <c r="J44" s="22">
        <v>870</v>
      </c>
      <c r="K44" s="23">
        <v>1222</v>
      </c>
      <c r="L44" s="24">
        <v>1</v>
      </c>
      <c r="M44" s="22">
        <v>0.4</v>
      </c>
      <c r="N44" s="25"/>
      <c r="O44" s="26">
        <f>IF((L44*M44)&lt;&gt;0,L44*M44,"-")</f>
        <v>0.4</v>
      </c>
      <c r="P44" s="26" t="str">
        <f>IF((L44*N44)&lt;&gt;0,L44*N44,"-")</f>
        <v>-</v>
      </c>
      <c r="Q44" s="25"/>
      <c r="R44" s="27" t="str">
        <f>IF((L44*Q44)&lt;&gt;0,L44*Q44,"-")</f>
        <v>-</v>
      </c>
      <c r="S44" s="28"/>
      <c r="T44" s="29"/>
      <c r="U44" s="30"/>
      <c r="V44" s="30"/>
      <c r="W44" s="21"/>
      <c r="X44" s="98"/>
      <c r="Y44" s="98"/>
    </row>
    <row r="45" spans="1:25" ht="12.75" customHeight="1" x14ac:dyDescent="0.2">
      <c r="A45" s="116" t="s">
        <v>88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96"/>
      <c r="Y45" s="96"/>
    </row>
    <row r="46" spans="1:25" ht="38.25" x14ac:dyDescent="0.2">
      <c r="A46" s="20"/>
      <c r="B46" s="20"/>
      <c r="C46" s="20"/>
      <c r="D46" s="20"/>
      <c r="E46" s="20"/>
      <c r="F46" s="32" t="s">
        <v>89</v>
      </c>
      <c r="G46" s="21" t="s">
        <v>121</v>
      </c>
      <c r="H46" s="21" t="s">
        <v>124</v>
      </c>
      <c r="I46" s="22"/>
      <c r="J46" s="22"/>
      <c r="K46" s="23"/>
      <c r="L46" s="24">
        <v>1</v>
      </c>
      <c r="M46" s="22"/>
      <c r="N46" s="25"/>
      <c r="O46" s="26" t="str">
        <f>IF((L46*M46)&lt;&gt;0,L46*M46,"-")</f>
        <v>-</v>
      </c>
      <c r="P46" s="26" t="str">
        <f>IF((L46*N46)&lt;&gt;0,L46*N46,"-")</f>
        <v>-</v>
      </c>
      <c r="Q46" s="22"/>
      <c r="R46" s="27" t="str">
        <f>IF((L46*Q46)&lt;&gt;0,L46*Q46,"-")</f>
        <v>-</v>
      </c>
      <c r="S46" s="28"/>
      <c r="T46" s="29"/>
      <c r="U46" s="30"/>
      <c r="V46" s="30"/>
      <c r="W46" s="21" t="s">
        <v>90</v>
      </c>
      <c r="X46" s="97"/>
      <c r="Y46" s="97"/>
    </row>
    <row r="47" spans="1:25" s="31" customFormat="1" ht="76.5" x14ac:dyDescent="0.2">
      <c r="A47" s="20"/>
      <c r="B47" s="20"/>
      <c r="C47" s="20"/>
      <c r="D47" s="20"/>
      <c r="E47" s="20"/>
      <c r="F47" s="32" t="s">
        <v>89</v>
      </c>
      <c r="G47" s="21" t="s">
        <v>122</v>
      </c>
      <c r="H47" s="21" t="s">
        <v>123</v>
      </c>
      <c r="I47" s="22"/>
      <c r="J47" s="22"/>
      <c r="K47" s="23"/>
      <c r="L47" s="24">
        <v>1</v>
      </c>
      <c r="M47" s="22"/>
      <c r="N47" s="25"/>
      <c r="O47" s="26" t="str">
        <f>IF((L47*M47)&lt;&gt;0,L47*M47,"-")</f>
        <v>-</v>
      </c>
      <c r="P47" s="26" t="str">
        <f>IF((L47*N47)&lt;&gt;0,L47*N47,"-")</f>
        <v>-</v>
      </c>
      <c r="Q47" s="22"/>
      <c r="R47" s="27" t="str">
        <f>IF((L47*Q47)&lt;&gt;0,L47*Q47,"-")</f>
        <v>-</v>
      </c>
      <c r="S47" s="28"/>
      <c r="T47" s="29"/>
      <c r="U47" s="30"/>
      <c r="V47" s="30"/>
      <c r="W47" s="21" t="s">
        <v>90</v>
      </c>
      <c r="X47" s="98"/>
      <c r="Y47" s="98"/>
    </row>
    <row r="48" spans="1:25" s="31" customFormat="1" ht="73.5" customHeight="1" thickBot="1" x14ac:dyDescent="0.25">
      <c r="A48" s="122" t="s">
        <v>125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4"/>
      <c r="X48" s="98"/>
      <c r="Y48" s="98"/>
    </row>
    <row r="49" spans="1:252" ht="15.75" thickBot="1" x14ac:dyDescent="0.25">
      <c r="A49" s="53"/>
      <c r="B49" s="54"/>
      <c r="C49" s="54"/>
      <c r="D49" s="54"/>
      <c r="E49" s="54"/>
      <c r="F49" s="54"/>
      <c r="G49" s="54"/>
      <c r="H49" s="55"/>
      <c r="I49" s="56"/>
      <c r="J49" s="57"/>
      <c r="K49" s="58"/>
      <c r="L49" s="59"/>
      <c r="M49" s="113" t="s">
        <v>91</v>
      </c>
      <c r="N49" s="113"/>
      <c r="O49" s="113"/>
      <c r="P49" s="60" t="s">
        <v>92</v>
      </c>
      <c r="Q49" s="114">
        <f>SUM(O5:O47)</f>
        <v>3.5101399999999998</v>
      </c>
      <c r="R49" s="114"/>
      <c r="S49" s="114"/>
      <c r="T49" s="61"/>
      <c r="U49" s="61"/>
      <c r="V49" s="61"/>
      <c r="W49" s="62"/>
      <c r="X49" s="99" t="s">
        <v>129</v>
      </c>
      <c r="Y49" s="100"/>
    </row>
    <row r="50" spans="1:252" ht="14.1" customHeight="1" thickBot="1" x14ac:dyDescent="0.25">
      <c r="A50" s="63"/>
      <c r="B50" s="64"/>
      <c r="C50" s="64"/>
      <c r="D50" s="64"/>
      <c r="E50" s="64"/>
      <c r="F50" s="64"/>
      <c r="G50" s="64"/>
      <c r="H50" s="65"/>
      <c r="I50" s="120" t="s">
        <v>93</v>
      </c>
      <c r="J50" s="120"/>
      <c r="K50" s="120"/>
      <c r="L50" s="120"/>
      <c r="M50" s="113"/>
      <c r="N50" s="113"/>
      <c r="O50" s="113"/>
      <c r="P50" s="66" t="s">
        <v>94</v>
      </c>
      <c r="Q50" s="114">
        <f>SUM(P5:P47)</f>
        <v>0</v>
      </c>
      <c r="R50" s="114"/>
      <c r="S50" s="114"/>
      <c r="T50" s="67"/>
      <c r="U50" s="67"/>
      <c r="V50" s="67"/>
      <c r="W50" s="68"/>
      <c r="X50" s="101"/>
      <c r="Y50" s="102"/>
    </row>
    <row r="51" spans="1:252" ht="15" x14ac:dyDescent="0.2">
      <c r="A51" s="63"/>
      <c r="B51" s="64"/>
      <c r="C51" s="64"/>
      <c r="D51" s="64"/>
      <c r="E51" s="64"/>
      <c r="F51" s="64"/>
      <c r="G51" s="64"/>
      <c r="H51" s="65"/>
      <c r="I51" s="69"/>
      <c r="J51" s="70"/>
      <c r="K51" s="71"/>
      <c r="L51" s="72"/>
      <c r="M51" s="121" t="s">
        <v>95</v>
      </c>
      <c r="N51" s="121"/>
      <c r="O51" s="121"/>
      <c r="P51" s="73"/>
      <c r="Q51" s="114">
        <f>SUM(R5:R47)</f>
        <v>0</v>
      </c>
      <c r="R51" s="114"/>
      <c r="S51" s="114"/>
      <c r="T51" s="67"/>
      <c r="U51" s="67"/>
      <c r="V51" s="67"/>
      <c r="W51" s="68"/>
    </row>
    <row r="52" spans="1:252" ht="15" x14ac:dyDescent="0.2">
      <c r="A52" s="74"/>
      <c r="B52" s="75"/>
      <c r="C52" s="75"/>
      <c r="D52" s="75"/>
      <c r="E52" s="75"/>
      <c r="F52" s="75"/>
      <c r="G52" s="75"/>
      <c r="H52" s="65"/>
      <c r="I52" s="76"/>
      <c r="J52" s="76"/>
      <c r="K52" s="77"/>
      <c r="L52" s="77"/>
      <c r="M52" s="67"/>
      <c r="N52" s="67"/>
      <c r="O52" s="75"/>
      <c r="P52" s="75"/>
      <c r="Q52" s="75"/>
      <c r="R52" s="75"/>
      <c r="S52" s="75"/>
      <c r="T52" s="67"/>
      <c r="U52" s="67"/>
      <c r="V52" s="67"/>
      <c r="W52" s="68"/>
    </row>
    <row r="53" spans="1:252" ht="15" x14ac:dyDescent="0.2">
      <c r="A53" s="78"/>
      <c r="B53" s="79"/>
      <c r="C53" s="79"/>
      <c r="D53" s="79"/>
      <c r="E53" s="79"/>
      <c r="F53" s="79"/>
      <c r="G53" s="79"/>
      <c r="H53" s="65"/>
      <c r="I53" s="76"/>
      <c r="J53" s="76"/>
      <c r="K53" s="77"/>
      <c r="L53" s="77"/>
      <c r="M53" s="111" t="s">
        <v>96</v>
      </c>
      <c r="N53" s="111"/>
      <c r="O53" s="111"/>
      <c r="P53" s="111"/>
      <c r="Q53" s="112">
        <v>0.6</v>
      </c>
      <c r="R53" s="112"/>
      <c r="S53" s="112"/>
      <c r="T53" s="67"/>
      <c r="U53" s="67"/>
      <c r="V53" s="67"/>
      <c r="W53" s="68"/>
    </row>
    <row r="54" spans="1:252" x14ac:dyDescent="0.2">
      <c r="A54" s="80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3"/>
    </row>
    <row r="55" spans="1:252" x14ac:dyDescent="0.2">
      <c r="IQ55"/>
      <c r="IR55"/>
    </row>
    <row r="56" spans="1:252" x14ac:dyDescent="0.2">
      <c r="A56" s="103" t="s">
        <v>133</v>
      </c>
      <c r="B56" s="103"/>
      <c r="C56" s="103"/>
      <c r="D56" s="103"/>
      <c r="E56" s="103"/>
      <c r="F56" s="103"/>
      <c r="G56" s="105"/>
      <c r="H56" s="105"/>
      <c r="I56" s="106"/>
      <c r="J56" s="106"/>
      <c r="K56" s="107"/>
      <c r="L56" s="107"/>
      <c r="M56" s="107"/>
      <c r="N56" s="107"/>
      <c r="O56" s="107"/>
      <c r="P56" s="107"/>
      <c r="Q56" s="107"/>
      <c r="R56" s="107"/>
      <c r="S56" s="108"/>
      <c r="T56" s="108"/>
      <c r="U56" s="108"/>
      <c r="V56" s="108"/>
      <c r="W56" s="109"/>
      <c r="X56" s="110"/>
      <c r="Y56" s="104"/>
      <c r="IQ56"/>
      <c r="IR56"/>
    </row>
    <row r="57" spans="1:252" ht="20.100000000000001" customHeight="1" x14ac:dyDescent="0.2">
      <c r="A57" s="103" t="s">
        <v>130</v>
      </c>
      <c r="B57" s="103"/>
      <c r="C57" s="103"/>
      <c r="D57" s="103"/>
      <c r="E57" s="103"/>
      <c r="F57" s="103"/>
      <c r="G57" s="105"/>
      <c r="H57" s="105"/>
      <c r="I57" s="106"/>
      <c r="J57" s="106"/>
      <c r="K57" s="107"/>
      <c r="L57" s="107"/>
      <c r="M57" s="107"/>
      <c r="N57" s="107"/>
      <c r="O57" s="107"/>
      <c r="P57" s="107"/>
      <c r="Q57" s="107"/>
      <c r="R57" s="107"/>
      <c r="S57" s="108"/>
      <c r="T57" s="108"/>
      <c r="U57" s="108"/>
      <c r="V57" s="108"/>
      <c r="W57" s="109"/>
      <c r="X57" s="110"/>
      <c r="Y57" s="104"/>
      <c r="IQ57"/>
      <c r="IR57"/>
    </row>
    <row r="58" spans="1:252" ht="20.100000000000001" customHeight="1" x14ac:dyDescent="0.2">
      <c r="A58" s="103" t="s">
        <v>134</v>
      </c>
      <c r="B58" s="103"/>
      <c r="C58" s="103"/>
      <c r="D58" s="103"/>
      <c r="E58" s="103"/>
      <c r="F58" s="103"/>
      <c r="G58" s="105"/>
      <c r="H58" s="105"/>
      <c r="I58" s="106"/>
      <c r="J58" s="106"/>
      <c r="K58" s="107"/>
      <c r="L58" s="107"/>
      <c r="M58" s="107"/>
      <c r="N58" s="107"/>
      <c r="O58" s="107"/>
      <c r="P58" s="107"/>
      <c r="Q58" s="107"/>
      <c r="R58" s="107"/>
      <c r="S58" s="108"/>
      <c r="T58" s="108"/>
      <c r="U58" s="108"/>
      <c r="V58" s="108"/>
      <c r="W58" s="109"/>
      <c r="X58" s="110"/>
      <c r="Y58" s="104"/>
      <c r="IQ58"/>
      <c r="IR58"/>
    </row>
    <row r="59" spans="1:252" ht="20.100000000000001" customHeight="1" x14ac:dyDescent="0.2">
      <c r="A59" s="103" t="s">
        <v>135</v>
      </c>
      <c r="B59" s="103"/>
      <c r="C59" s="103"/>
      <c r="D59" s="103"/>
      <c r="E59" s="103"/>
      <c r="F59" s="103"/>
      <c r="G59" s="105"/>
      <c r="H59" s="105"/>
      <c r="I59" s="106"/>
      <c r="J59" s="106"/>
      <c r="K59" s="107"/>
      <c r="L59" s="107"/>
      <c r="M59" s="107"/>
      <c r="N59" s="107"/>
      <c r="O59" s="107"/>
      <c r="P59" s="107"/>
      <c r="Q59" s="107"/>
      <c r="R59" s="107"/>
      <c r="S59" s="108"/>
      <c r="T59" s="108"/>
      <c r="U59" s="108"/>
      <c r="V59" s="108"/>
      <c r="W59" s="109"/>
      <c r="X59" s="110"/>
      <c r="Y59" s="104"/>
      <c r="IQ59"/>
      <c r="IR59"/>
    </row>
    <row r="60" spans="1:252" ht="20.100000000000001" customHeight="1" x14ac:dyDescent="0.2">
      <c r="A60" s="103" t="s">
        <v>131</v>
      </c>
      <c r="B60" s="103"/>
      <c r="C60" s="103"/>
      <c r="D60" s="103"/>
      <c r="E60" s="103"/>
      <c r="F60" s="103"/>
      <c r="G60" s="105"/>
      <c r="H60" s="105"/>
      <c r="I60" s="106"/>
      <c r="J60" s="106"/>
      <c r="K60" s="107"/>
      <c r="L60" s="107"/>
      <c r="M60" s="107"/>
      <c r="N60" s="107"/>
      <c r="O60" s="107"/>
      <c r="P60" s="107"/>
      <c r="Q60" s="107"/>
      <c r="R60" s="107"/>
      <c r="S60" s="108"/>
      <c r="T60" s="108"/>
      <c r="U60" s="108"/>
      <c r="V60" s="108"/>
      <c r="W60" s="109"/>
      <c r="X60" s="110"/>
      <c r="Y60" s="104"/>
      <c r="IQ60"/>
      <c r="IR60"/>
    </row>
    <row r="61" spans="1:252" ht="20.100000000000001" customHeight="1" x14ac:dyDescent="0.2">
      <c r="A61" s="103" t="s">
        <v>132</v>
      </c>
      <c r="B61" s="103"/>
      <c r="C61" s="103"/>
      <c r="D61" s="103"/>
      <c r="E61" s="103"/>
      <c r="F61" s="103"/>
      <c r="G61" s="105"/>
      <c r="H61" s="105"/>
      <c r="I61" s="106"/>
      <c r="J61" s="106"/>
      <c r="K61" s="107"/>
      <c r="L61" s="107"/>
      <c r="M61" s="107"/>
      <c r="N61" s="107"/>
      <c r="O61" s="107"/>
      <c r="P61" s="107"/>
      <c r="Q61" s="107"/>
      <c r="R61" s="107"/>
      <c r="S61" s="108"/>
      <c r="T61" s="108"/>
      <c r="U61" s="108"/>
      <c r="V61" s="108"/>
      <c r="W61" s="109"/>
      <c r="X61" s="110"/>
      <c r="Y61" s="104"/>
      <c r="IQ61"/>
      <c r="IR61"/>
    </row>
    <row r="62" spans="1:252" ht="20.100000000000001" customHeight="1" x14ac:dyDescent="0.2">
      <c r="A62" s="103" t="s">
        <v>136</v>
      </c>
      <c r="B62" s="103"/>
      <c r="C62" s="103"/>
      <c r="D62" s="103"/>
      <c r="E62" s="103"/>
      <c r="F62" s="103"/>
      <c r="G62" s="105"/>
      <c r="H62" s="105"/>
      <c r="I62" s="106"/>
      <c r="J62" s="106"/>
      <c r="K62" s="107"/>
      <c r="L62" s="107"/>
      <c r="M62" s="107"/>
      <c r="N62" s="107"/>
      <c r="O62" s="107"/>
      <c r="P62" s="107"/>
      <c r="Q62" s="107"/>
      <c r="R62" s="107"/>
      <c r="S62" s="108"/>
      <c r="T62" s="108"/>
      <c r="U62" s="108"/>
      <c r="V62" s="108"/>
      <c r="W62" s="109"/>
      <c r="X62" s="110"/>
      <c r="Y62" s="104"/>
      <c r="IQ62"/>
      <c r="IR62"/>
    </row>
    <row r="63" spans="1:252" x14ac:dyDescent="0.2">
      <c r="A63" s="103"/>
      <c r="B63" s="103"/>
      <c r="C63" s="103"/>
      <c r="D63" s="103"/>
      <c r="E63" s="103"/>
      <c r="F63" s="103"/>
      <c r="G63" s="105"/>
      <c r="H63" s="105"/>
      <c r="I63" s="106"/>
      <c r="J63" s="106"/>
      <c r="K63" s="107"/>
      <c r="L63" s="107"/>
      <c r="M63" s="107"/>
      <c r="N63" s="107"/>
      <c r="O63" s="107"/>
      <c r="P63" s="107"/>
      <c r="Q63" s="107"/>
      <c r="R63" s="107"/>
      <c r="S63" s="108"/>
      <c r="T63" s="108"/>
      <c r="U63" s="108"/>
      <c r="V63" s="108"/>
      <c r="W63" s="109"/>
      <c r="X63" s="110"/>
      <c r="Y63" s="104"/>
      <c r="IQ63"/>
      <c r="IR63"/>
    </row>
    <row r="64" spans="1:252" x14ac:dyDescent="0.2">
      <c r="IQ64"/>
      <c r="IR64"/>
    </row>
    <row r="65" spans="251:252" x14ac:dyDescent="0.2">
      <c r="IQ65"/>
      <c r="IR65"/>
    </row>
    <row r="66" spans="251:252" x14ac:dyDescent="0.2">
      <c r="IQ66"/>
      <c r="IR66"/>
    </row>
    <row r="67" spans="251:252" x14ac:dyDescent="0.2">
      <c r="IQ67"/>
      <c r="IR67"/>
    </row>
    <row r="68" spans="251:252" x14ac:dyDescent="0.2">
      <c r="IQ68"/>
      <c r="IR68"/>
    </row>
  </sheetData>
  <mergeCells count="35">
    <mergeCell ref="X1:X2"/>
    <mergeCell ref="Y1:Y2"/>
    <mergeCell ref="F1:F2"/>
    <mergeCell ref="G1:G2"/>
    <mergeCell ref="H1:H2"/>
    <mergeCell ref="I1:K1"/>
    <mergeCell ref="S1:V1"/>
    <mergeCell ref="W1:W2"/>
    <mergeCell ref="A43:W43"/>
    <mergeCell ref="A45:W45"/>
    <mergeCell ref="A48:W48"/>
    <mergeCell ref="C1:C2"/>
    <mergeCell ref="D1:D2"/>
    <mergeCell ref="E1:E2"/>
    <mergeCell ref="A1:A2"/>
    <mergeCell ref="B1:B2"/>
    <mergeCell ref="L1:L2"/>
    <mergeCell ref="M1:P1"/>
    <mergeCell ref="Q1:R1"/>
    <mergeCell ref="M53:P53"/>
    <mergeCell ref="Q53:S53"/>
    <mergeCell ref="M49:O50"/>
    <mergeCell ref="Q49:S49"/>
    <mergeCell ref="A3:W3"/>
    <mergeCell ref="A4:W4"/>
    <mergeCell ref="A6:W6"/>
    <mergeCell ref="A15:W15"/>
    <mergeCell ref="A24:W24"/>
    <mergeCell ref="I50:L50"/>
    <mergeCell ref="Q50:S50"/>
    <mergeCell ref="M51:O51"/>
    <mergeCell ref="Q51:S51"/>
    <mergeCell ref="A26:W26"/>
    <mergeCell ref="A32:W32"/>
    <mergeCell ref="A36:W36"/>
  </mergeCells>
  <phoneticPr fontId="25" type="noConversion"/>
  <printOptions horizontalCentered="1"/>
  <pageMargins left="0.39370078740157483" right="0.39370078740157483" top="1.0629921259842521" bottom="0.78740157480314965" header="0.31496062992125984" footer="0.31496062992125984"/>
  <pageSetup paperSize="9" scale="47" fitToHeight="0" orientation="landscape" horizontalDpi="300" verticalDpi="300" r:id="rId1"/>
  <headerFooter>
    <oddHeader>&amp;L&amp;K000000REKONSTRUKCE HOTELU TIŠNOV
Tišnov 1980
666 01 Tišnov&amp;CSPECIFIKACE ZAŘÍZENÍ
1. PP
PRACOVNÍ VERZE&amp;RD.1.4.8 TECHNOLOGIE GASTRO
DUR + DSP</oddHeader>
    <oddFooter>&amp;LVIEWEGH GASTRO TEAM s.r.o.
Nupaky 164
251 01 Říčany&amp;C&amp;9&amp;P/&amp;N&amp;R&amp;9 12.06.2023
&amp;F</oddFooter>
  </headerFooter>
  <rowBreaks count="1" manualBreakCount="1">
    <brk id="4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xx</vt:lpstr>
      <vt:lpstr>Excel_BuiltIn__FilterDatabase_1</vt:lpstr>
      <vt:lpstr>Excel_BuiltIn__FilterDatabase_1_1</vt:lpstr>
      <vt:lpstr>Excel_BuiltIn_Print_Area_1_1</vt:lpstr>
      <vt:lpstr>xx!Názvy_tisku</vt:lpstr>
      <vt:lpstr>xx!Oblast_tisku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Viewegh</dc:creator>
  <dc:description/>
  <cp:lastModifiedBy>Vrbka Boris</cp:lastModifiedBy>
  <cp:lastPrinted>2023-06-19T07:43:13Z</cp:lastPrinted>
  <dcterms:created xsi:type="dcterms:W3CDTF">2022-12-14T13:32:34Z</dcterms:created>
  <dcterms:modified xsi:type="dcterms:W3CDTF">2025-01-09T07:29:09Z</dcterms:modified>
</cp:coreProperties>
</file>